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00" windowWidth="19320" windowHeight="11505" tabRatio="734" firstSheet="1" activeTab="4"/>
  </bookViews>
  <sheets>
    <sheet name="Feuil1 ne pas supprimer" sheetId="4" state="hidden" r:id="rId1"/>
    <sheet name="Bureaux de vote" sheetId="1" r:id="rId2"/>
    <sheet name="par communes" sheetId="2" r:id="rId3"/>
    <sheet name="par section et circo PF" sheetId="3" r:id="rId4"/>
    <sheet name="Par section et circo PF V 2" sheetId="5" r:id="rId5"/>
    <sheet name="Feuil1" sheetId="6" r:id="rId6"/>
  </sheets>
  <definedNames>
    <definedName name="_xlnm.Print_Titles" localSheetId="1">'Bureaux de vote'!$A:$I,'Bureaux de vote'!$1:$5</definedName>
    <definedName name="_xlnm.Print_Titles" localSheetId="3">'par section et circo PF'!$A:$I</definedName>
  </definedNames>
  <calcPr calcId="125725" fullCalcOnLoad="1"/>
</workbook>
</file>

<file path=xl/calcChain.xml><?xml version="1.0" encoding="utf-8"?>
<calcChain xmlns="http://schemas.openxmlformats.org/spreadsheetml/2006/main">
  <c r="J26" i="1"/>
  <c r="J27"/>
  <c r="J28"/>
  <c r="J29"/>
  <c r="J30"/>
  <c r="J31"/>
  <c r="J32"/>
  <c r="J33"/>
  <c r="J34"/>
  <c r="K34" s="1"/>
  <c r="J35"/>
  <c r="J36"/>
  <c r="J37"/>
  <c r="J38"/>
  <c r="J39"/>
  <c r="J25"/>
  <c r="H155"/>
  <c r="H156"/>
  <c r="H157"/>
  <c r="H158"/>
  <c r="H159"/>
  <c r="H160"/>
  <c r="H161"/>
  <c r="H154"/>
  <c r="H123"/>
  <c r="H124"/>
  <c r="H125"/>
  <c r="H126"/>
  <c r="H127"/>
  <c r="H128"/>
  <c r="H129"/>
  <c r="H130"/>
  <c r="H131"/>
  <c r="H132"/>
  <c r="H133"/>
  <c r="H134"/>
  <c r="H135"/>
  <c r="H122"/>
  <c r="H108"/>
  <c r="H109"/>
  <c r="H110"/>
  <c r="H111"/>
  <c r="H112"/>
  <c r="H113"/>
  <c r="H114"/>
  <c r="H115"/>
  <c r="H116"/>
  <c r="H117"/>
  <c r="H118"/>
  <c r="H119"/>
  <c r="H120"/>
  <c r="H107"/>
  <c r="D285"/>
  <c r="D286"/>
  <c r="F286" s="1"/>
  <c r="D284"/>
  <c r="D281"/>
  <c r="D282"/>
  <c r="D280"/>
  <c r="F280" s="1"/>
  <c r="D277"/>
  <c r="D278"/>
  <c r="D276"/>
  <c r="D274"/>
  <c r="D270"/>
  <c r="D271"/>
  <c r="D272"/>
  <c r="D269"/>
  <c r="D268" s="1"/>
  <c r="D263"/>
  <c r="D264"/>
  <c r="D265"/>
  <c r="D266"/>
  <c r="D267"/>
  <c r="D262"/>
  <c r="D260"/>
  <c r="D259"/>
  <c r="D255"/>
  <c r="D256"/>
  <c r="D257"/>
  <c r="G257" s="1"/>
  <c r="D254"/>
  <c r="D249"/>
  <c r="D250"/>
  <c r="D251"/>
  <c r="D252"/>
  <c r="D248"/>
  <c r="D242"/>
  <c r="D243"/>
  <c r="D244"/>
  <c r="D245"/>
  <c r="D246"/>
  <c r="D241"/>
  <c r="F241" s="1"/>
  <c r="D239"/>
  <c r="D238"/>
  <c r="D236"/>
  <c r="D235"/>
  <c r="F235" s="1"/>
  <c r="D233"/>
  <c r="D231"/>
  <c r="D230"/>
  <c r="D228"/>
  <c r="D227" s="1"/>
  <c r="D225"/>
  <c r="D226"/>
  <c r="D224"/>
  <c r="D222"/>
  <c r="D221"/>
  <c r="D220" s="1"/>
  <c r="D216"/>
  <c r="D217"/>
  <c r="D218"/>
  <c r="D219"/>
  <c r="D215"/>
  <c r="D213"/>
  <c r="D212"/>
  <c r="D211" s="1"/>
  <c r="D209"/>
  <c r="D210"/>
  <c r="D208"/>
  <c r="D206"/>
  <c r="D204"/>
  <c r="D203"/>
  <c r="D201"/>
  <c r="D200"/>
  <c r="D198"/>
  <c r="D197"/>
  <c r="D192"/>
  <c r="D193"/>
  <c r="D194"/>
  <c r="D195"/>
  <c r="D191"/>
  <c r="D189"/>
  <c r="D188"/>
  <c r="D183"/>
  <c r="D184"/>
  <c r="D185"/>
  <c r="D186"/>
  <c r="D182"/>
  <c r="D179"/>
  <c r="D180"/>
  <c r="D178"/>
  <c r="D175"/>
  <c r="D176"/>
  <c r="D174"/>
  <c r="D169"/>
  <c r="D170"/>
  <c r="D171"/>
  <c r="D172"/>
  <c r="F172" s="1"/>
  <c r="D168"/>
  <c r="D164"/>
  <c r="D165"/>
  <c r="D166"/>
  <c r="D163"/>
  <c r="D155"/>
  <c r="D156"/>
  <c r="D157"/>
  <c r="D158"/>
  <c r="D159"/>
  <c r="D160"/>
  <c r="D161"/>
  <c r="F161" s="1"/>
  <c r="D154"/>
  <c r="D153" s="1"/>
  <c r="D26" i="2" s="1"/>
  <c r="D152" i="1"/>
  <c r="D144"/>
  <c r="D145"/>
  <c r="D146"/>
  <c r="D147"/>
  <c r="D148"/>
  <c r="D149"/>
  <c r="D150"/>
  <c r="D143"/>
  <c r="D138"/>
  <c r="D139"/>
  <c r="D140"/>
  <c r="D141"/>
  <c r="D137"/>
  <c r="D123"/>
  <c r="D124"/>
  <c r="D125"/>
  <c r="D126"/>
  <c r="D127"/>
  <c r="D128"/>
  <c r="G128" s="1"/>
  <c r="D129"/>
  <c r="D130"/>
  <c r="D131"/>
  <c r="D132"/>
  <c r="F132" s="1"/>
  <c r="D133"/>
  <c r="D134"/>
  <c r="D135"/>
  <c r="D122"/>
  <c r="D108"/>
  <c r="D109"/>
  <c r="D110"/>
  <c r="G110" s="1"/>
  <c r="D111"/>
  <c r="D112"/>
  <c r="D113"/>
  <c r="D114"/>
  <c r="D115"/>
  <c r="F115" s="1"/>
  <c r="D116"/>
  <c r="D117"/>
  <c r="D118"/>
  <c r="D119"/>
  <c r="F119" s="1"/>
  <c r="D120"/>
  <c r="D107"/>
  <c r="D104"/>
  <c r="D105"/>
  <c r="F105" s="1"/>
  <c r="D103"/>
  <c r="D100"/>
  <c r="D101"/>
  <c r="D99"/>
  <c r="D91"/>
  <c r="D92"/>
  <c r="D93"/>
  <c r="D94"/>
  <c r="F94" s="1"/>
  <c r="D95"/>
  <c r="D96"/>
  <c r="D97"/>
  <c r="D90"/>
  <c r="D83"/>
  <c r="D84"/>
  <c r="D85"/>
  <c r="D86"/>
  <c r="D87"/>
  <c r="D88"/>
  <c r="D82"/>
  <c r="D74"/>
  <c r="D75"/>
  <c r="D76"/>
  <c r="D77"/>
  <c r="D78"/>
  <c r="F78" s="1"/>
  <c r="D79"/>
  <c r="D80"/>
  <c r="D73"/>
  <c r="D61"/>
  <c r="D62"/>
  <c r="D63"/>
  <c r="D64"/>
  <c r="D65"/>
  <c r="D66"/>
  <c r="D67"/>
  <c r="D68"/>
  <c r="D69"/>
  <c r="F69" s="1"/>
  <c r="D70"/>
  <c r="D71"/>
  <c r="D60"/>
  <c r="D53"/>
  <c r="D54"/>
  <c r="D55"/>
  <c r="D56"/>
  <c r="D57"/>
  <c r="D58"/>
  <c r="D52"/>
  <c r="D42"/>
  <c r="D43"/>
  <c r="D44"/>
  <c r="D45"/>
  <c r="D46"/>
  <c r="D47"/>
  <c r="D48"/>
  <c r="D49"/>
  <c r="D50"/>
  <c r="D41"/>
  <c r="D26"/>
  <c r="D27"/>
  <c r="D28"/>
  <c r="D29"/>
  <c r="F29" s="1"/>
  <c r="D30"/>
  <c r="D31"/>
  <c r="D32"/>
  <c r="D33"/>
  <c r="F33" s="1"/>
  <c r="D34"/>
  <c r="D35"/>
  <c r="D36"/>
  <c r="D37"/>
  <c r="F37" s="1"/>
  <c r="D38"/>
  <c r="D39"/>
  <c r="D25"/>
  <c r="D15"/>
  <c r="D16"/>
  <c r="D17"/>
  <c r="D18"/>
  <c r="D19"/>
  <c r="F19" s="1"/>
  <c r="D20"/>
  <c r="D21"/>
  <c r="D22"/>
  <c r="D23"/>
  <c r="F23" s="1"/>
  <c r="D14"/>
  <c r="D8"/>
  <c r="D9"/>
  <c r="D10"/>
  <c r="F10" s="1"/>
  <c r="D11"/>
  <c r="D12"/>
  <c r="D7"/>
  <c r="J236"/>
  <c r="J228"/>
  <c r="G2" i="5"/>
  <c r="G2" i="3"/>
  <c r="H2"/>
  <c r="H2" i="5" s="1"/>
  <c r="G2" i="2"/>
  <c r="H2"/>
  <c r="G2" i="1"/>
  <c r="H2" s="1"/>
  <c r="Z58"/>
  <c r="T58"/>
  <c r="R58"/>
  <c r="P58"/>
  <c r="N58"/>
  <c r="L58"/>
  <c r="M58" s="1"/>
  <c r="B7"/>
  <c r="B8"/>
  <c r="B9"/>
  <c r="B10"/>
  <c r="B11"/>
  <c r="B12"/>
  <c r="B14"/>
  <c r="B15"/>
  <c r="B16"/>
  <c r="B17"/>
  <c r="B18"/>
  <c r="B19"/>
  <c r="B20"/>
  <c r="B21"/>
  <c r="B22"/>
  <c r="B23"/>
  <c r="B25"/>
  <c r="B26"/>
  <c r="B27"/>
  <c r="B28"/>
  <c r="B29"/>
  <c r="B30"/>
  <c r="B31"/>
  <c r="B32"/>
  <c r="B33"/>
  <c r="B34"/>
  <c r="B35"/>
  <c r="B36"/>
  <c r="B37"/>
  <c r="B38"/>
  <c r="B39"/>
  <c r="B41"/>
  <c r="B42"/>
  <c r="B43"/>
  <c r="B44"/>
  <c r="B45"/>
  <c r="B46"/>
  <c r="B47"/>
  <c r="B48"/>
  <c r="B49"/>
  <c r="B50"/>
  <c r="B52"/>
  <c r="B53"/>
  <c r="B54"/>
  <c r="B55"/>
  <c r="B56"/>
  <c r="B57"/>
  <c r="B58"/>
  <c r="B60"/>
  <c r="B61"/>
  <c r="B62"/>
  <c r="B63"/>
  <c r="B64"/>
  <c r="B65"/>
  <c r="B66"/>
  <c r="B67"/>
  <c r="B68"/>
  <c r="B69"/>
  <c r="B70"/>
  <c r="B71"/>
  <c r="B73"/>
  <c r="B74"/>
  <c r="B75"/>
  <c r="B76"/>
  <c r="B77"/>
  <c r="B78"/>
  <c r="B79"/>
  <c r="B80"/>
  <c r="I285"/>
  <c r="AA285" s="1"/>
  <c r="I286"/>
  <c r="I284"/>
  <c r="I281"/>
  <c r="I282"/>
  <c r="I280"/>
  <c r="I277"/>
  <c r="I278"/>
  <c r="I276"/>
  <c r="I274"/>
  <c r="I273"/>
  <c r="I270"/>
  <c r="I271"/>
  <c r="I272"/>
  <c r="I269"/>
  <c r="I263"/>
  <c r="I264"/>
  <c r="I265"/>
  <c r="I266"/>
  <c r="I267"/>
  <c r="I262"/>
  <c r="I260"/>
  <c r="I259"/>
  <c r="I255"/>
  <c r="I256"/>
  <c r="I257"/>
  <c r="I254"/>
  <c r="I249"/>
  <c r="I250"/>
  <c r="I251"/>
  <c r="I252"/>
  <c r="W252" s="1"/>
  <c r="I248"/>
  <c r="I242"/>
  <c r="I243"/>
  <c r="I244"/>
  <c r="I245"/>
  <c r="I246"/>
  <c r="I241"/>
  <c r="I239"/>
  <c r="Q239" s="1"/>
  <c r="I238"/>
  <c r="I236"/>
  <c r="I235"/>
  <c r="I234"/>
  <c r="I48" i="2" s="1"/>
  <c r="I233" i="1"/>
  <c r="I231"/>
  <c r="I230"/>
  <c r="I229"/>
  <c r="I228"/>
  <c r="I227"/>
  <c r="I225"/>
  <c r="I226"/>
  <c r="I224"/>
  <c r="I222"/>
  <c r="I221"/>
  <c r="I216"/>
  <c r="I217"/>
  <c r="I218"/>
  <c r="I219"/>
  <c r="I215"/>
  <c r="I213"/>
  <c r="I212"/>
  <c r="I209"/>
  <c r="I210"/>
  <c r="I208"/>
  <c r="I206"/>
  <c r="I205"/>
  <c r="I204"/>
  <c r="I203"/>
  <c r="I201"/>
  <c r="I200"/>
  <c r="I198"/>
  <c r="I197"/>
  <c r="I192"/>
  <c r="I193"/>
  <c r="I194"/>
  <c r="I195"/>
  <c r="I191"/>
  <c r="I189"/>
  <c r="I188"/>
  <c r="I183"/>
  <c r="I184"/>
  <c r="I185"/>
  <c r="I186"/>
  <c r="I182"/>
  <c r="I179"/>
  <c r="I180"/>
  <c r="I178"/>
  <c r="I175"/>
  <c r="I176"/>
  <c r="I174"/>
  <c r="I169"/>
  <c r="I170"/>
  <c r="I171"/>
  <c r="I172"/>
  <c r="I168"/>
  <c r="I164"/>
  <c r="I165"/>
  <c r="I166"/>
  <c r="I163"/>
  <c r="I155"/>
  <c r="I156"/>
  <c r="I157"/>
  <c r="I158"/>
  <c r="I159"/>
  <c r="I160"/>
  <c r="I161"/>
  <c r="I154"/>
  <c r="I152"/>
  <c r="I151"/>
  <c r="I144"/>
  <c r="I145"/>
  <c r="I146"/>
  <c r="I147"/>
  <c r="I148"/>
  <c r="I149"/>
  <c r="I150"/>
  <c r="I143"/>
  <c r="I138"/>
  <c r="I139"/>
  <c r="I140"/>
  <c r="I141"/>
  <c r="I137"/>
  <c r="I123"/>
  <c r="I124"/>
  <c r="I125"/>
  <c r="I126"/>
  <c r="I127"/>
  <c r="I128"/>
  <c r="I129"/>
  <c r="I130"/>
  <c r="I131"/>
  <c r="I132"/>
  <c r="I133"/>
  <c r="I134"/>
  <c r="I135"/>
  <c r="I122"/>
  <c r="I108"/>
  <c r="I109"/>
  <c r="I110"/>
  <c r="I111"/>
  <c r="I112"/>
  <c r="I113"/>
  <c r="I114"/>
  <c r="I115"/>
  <c r="I116"/>
  <c r="I117"/>
  <c r="I118"/>
  <c r="I119"/>
  <c r="I120"/>
  <c r="I107"/>
  <c r="I104"/>
  <c r="I105"/>
  <c r="I103"/>
  <c r="G103" s="1"/>
  <c r="I100"/>
  <c r="I101"/>
  <c r="G101" s="1"/>
  <c r="I99"/>
  <c r="I91"/>
  <c r="I92"/>
  <c r="I93"/>
  <c r="G93" s="1"/>
  <c r="I94"/>
  <c r="I95"/>
  <c r="G95" s="1"/>
  <c r="I96"/>
  <c r="I97"/>
  <c r="G97" s="1"/>
  <c r="I90"/>
  <c r="I83"/>
  <c r="G83" s="1"/>
  <c r="I84"/>
  <c r="I85"/>
  <c r="G85" s="1"/>
  <c r="I86"/>
  <c r="I87"/>
  <c r="G87" s="1"/>
  <c r="I88"/>
  <c r="I82"/>
  <c r="G82" s="1"/>
  <c r="I74"/>
  <c r="I75"/>
  <c r="I76"/>
  <c r="I77"/>
  <c r="G77" s="1"/>
  <c r="I78"/>
  <c r="I79"/>
  <c r="G79" s="1"/>
  <c r="I80"/>
  <c r="I73"/>
  <c r="I61"/>
  <c r="I62"/>
  <c r="I63"/>
  <c r="I64"/>
  <c r="I65"/>
  <c r="I66"/>
  <c r="I67"/>
  <c r="I68"/>
  <c r="I69"/>
  <c r="I70"/>
  <c r="I71"/>
  <c r="I60"/>
  <c r="I53"/>
  <c r="I54"/>
  <c r="I55"/>
  <c r="I56"/>
  <c r="I57"/>
  <c r="I58"/>
  <c r="I52"/>
  <c r="I42"/>
  <c r="I43"/>
  <c r="I44"/>
  <c r="I45"/>
  <c r="I46"/>
  <c r="I47"/>
  <c r="I48"/>
  <c r="I49"/>
  <c r="I50"/>
  <c r="I41"/>
  <c r="I26"/>
  <c r="I27"/>
  <c r="I28"/>
  <c r="I29"/>
  <c r="I30"/>
  <c r="I31"/>
  <c r="I32"/>
  <c r="I33"/>
  <c r="I34"/>
  <c r="I35"/>
  <c r="I36"/>
  <c r="I37"/>
  <c r="I38"/>
  <c r="I39"/>
  <c r="I25"/>
  <c r="I15"/>
  <c r="I16"/>
  <c r="I17"/>
  <c r="I18"/>
  <c r="I19"/>
  <c r="I20"/>
  <c r="I21"/>
  <c r="I22"/>
  <c r="I23"/>
  <c r="I14"/>
  <c r="I8"/>
  <c r="I9"/>
  <c r="I10"/>
  <c r="I11"/>
  <c r="I12"/>
  <c r="I7"/>
  <c r="H285"/>
  <c r="H286"/>
  <c r="H284"/>
  <c r="H281"/>
  <c r="H282"/>
  <c r="H280"/>
  <c r="H277"/>
  <c r="H278"/>
  <c r="H276"/>
  <c r="H274"/>
  <c r="H270"/>
  <c r="H271"/>
  <c r="H272"/>
  <c r="H269"/>
  <c r="H263"/>
  <c r="H264"/>
  <c r="H265"/>
  <c r="H266"/>
  <c r="H267"/>
  <c r="H262"/>
  <c r="H260"/>
  <c r="H259"/>
  <c r="H255"/>
  <c r="H256"/>
  <c r="H257"/>
  <c r="H254"/>
  <c r="H249"/>
  <c r="H250"/>
  <c r="H251"/>
  <c r="H252"/>
  <c r="H248"/>
  <c r="H242"/>
  <c r="H243"/>
  <c r="H244"/>
  <c r="H245"/>
  <c r="H246"/>
  <c r="H241"/>
  <c r="H239"/>
  <c r="H238"/>
  <c r="H236"/>
  <c r="H235"/>
  <c r="H233"/>
  <c r="H231"/>
  <c r="H230"/>
  <c r="H228"/>
  <c r="H225"/>
  <c r="H226"/>
  <c r="H224"/>
  <c r="H222"/>
  <c r="H221"/>
  <c r="H216"/>
  <c r="H217"/>
  <c r="H218"/>
  <c r="H219"/>
  <c r="H215"/>
  <c r="H213"/>
  <c r="H212"/>
  <c r="H209"/>
  <c r="H210"/>
  <c r="H208"/>
  <c r="H206"/>
  <c r="H204"/>
  <c r="H203"/>
  <c r="H201"/>
  <c r="H200"/>
  <c r="H198"/>
  <c r="H197"/>
  <c r="H192"/>
  <c r="H193"/>
  <c r="H194"/>
  <c r="H195"/>
  <c r="H191"/>
  <c r="H189"/>
  <c r="H188"/>
  <c r="H183"/>
  <c r="H184"/>
  <c r="H185"/>
  <c r="H186"/>
  <c r="H182"/>
  <c r="H179"/>
  <c r="H180"/>
  <c r="H178"/>
  <c r="H175"/>
  <c r="H176"/>
  <c r="H174"/>
  <c r="H169"/>
  <c r="H170"/>
  <c r="H171"/>
  <c r="H172"/>
  <c r="H168"/>
  <c r="H164"/>
  <c r="H165"/>
  <c r="H166"/>
  <c r="H163"/>
  <c r="H152"/>
  <c r="H144"/>
  <c r="H145"/>
  <c r="H146"/>
  <c r="H147"/>
  <c r="H148"/>
  <c r="H149"/>
  <c r="H150"/>
  <c r="H143"/>
  <c r="H138"/>
  <c r="H139"/>
  <c r="H140"/>
  <c r="H141"/>
  <c r="H137"/>
  <c r="H104"/>
  <c r="H105"/>
  <c r="H103"/>
  <c r="H100"/>
  <c r="H101"/>
  <c r="H99"/>
  <c r="H91"/>
  <c r="H92"/>
  <c r="H93"/>
  <c r="H94"/>
  <c r="H95"/>
  <c r="H96"/>
  <c r="H97"/>
  <c r="H90"/>
  <c r="H83"/>
  <c r="H84"/>
  <c r="H85"/>
  <c r="H86"/>
  <c r="H87"/>
  <c r="H88"/>
  <c r="H82"/>
  <c r="H74"/>
  <c r="H75"/>
  <c r="H76"/>
  <c r="H77"/>
  <c r="H78"/>
  <c r="H79"/>
  <c r="H80"/>
  <c r="H73"/>
  <c r="H61"/>
  <c r="H62"/>
  <c r="H63"/>
  <c r="H64"/>
  <c r="H65"/>
  <c r="H66"/>
  <c r="H67"/>
  <c r="H68"/>
  <c r="H69"/>
  <c r="H70"/>
  <c r="H71"/>
  <c r="H60"/>
  <c r="H53"/>
  <c r="H54"/>
  <c r="H55"/>
  <c r="H56"/>
  <c r="H57"/>
  <c r="H58"/>
  <c r="H52"/>
  <c r="H42"/>
  <c r="H43"/>
  <c r="H44"/>
  <c r="H45"/>
  <c r="H46"/>
  <c r="H47"/>
  <c r="H48"/>
  <c r="H49"/>
  <c r="H50"/>
  <c r="H41"/>
  <c r="H26"/>
  <c r="H27"/>
  <c r="H28"/>
  <c r="H29"/>
  <c r="H30"/>
  <c r="H31"/>
  <c r="H32"/>
  <c r="H33"/>
  <c r="H34"/>
  <c r="H35"/>
  <c r="H36"/>
  <c r="H37"/>
  <c r="H38"/>
  <c r="H39"/>
  <c r="H25"/>
  <c r="H15"/>
  <c r="H16"/>
  <c r="H17"/>
  <c r="H18"/>
  <c r="H19"/>
  <c r="H20"/>
  <c r="H21"/>
  <c r="H22"/>
  <c r="H23"/>
  <c r="H14"/>
  <c r="H8"/>
  <c r="H9"/>
  <c r="H10"/>
  <c r="H11"/>
  <c r="H12"/>
  <c r="H7"/>
  <c r="J15"/>
  <c r="J16"/>
  <c r="J17"/>
  <c r="J18"/>
  <c r="J19"/>
  <c r="J20"/>
  <c r="K20" s="1"/>
  <c r="J21"/>
  <c r="J22"/>
  <c r="J23"/>
  <c r="J14"/>
  <c r="J8"/>
  <c r="J9"/>
  <c r="J10"/>
  <c r="J11"/>
  <c r="J12"/>
  <c r="J7"/>
  <c r="I232"/>
  <c r="I289"/>
  <c r="L65" i="2"/>
  <c r="N65"/>
  <c r="P65"/>
  <c r="R65"/>
  <c r="T65"/>
  <c r="V65"/>
  <c r="X65"/>
  <c r="Z65"/>
  <c r="J65"/>
  <c r="Z4" i="3"/>
  <c r="X4"/>
  <c r="V4"/>
  <c r="T4"/>
  <c r="R4"/>
  <c r="P4"/>
  <c r="N4"/>
  <c r="L4"/>
  <c r="J4"/>
  <c r="Z4" i="2"/>
  <c r="X4"/>
  <c r="V4"/>
  <c r="T4"/>
  <c r="R4"/>
  <c r="P4"/>
  <c r="N4"/>
  <c r="L4"/>
  <c r="J4"/>
  <c r="E289" i="1"/>
  <c r="B8" i="2"/>
  <c r="B7"/>
  <c r="C209" i="1"/>
  <c r="C210"/>
  <c r="C208"/>
  <c r="C206"/>
  <c r="C204"/>
  <c r="C203"/>
  <c r="C201"/>
  <c r="C200"/>
  <c r="C198"/>
  <c r="C197"/>
  <c r="C192"/>
  <c r="C193"/>
  <c r="C194"/>
  <c r="C195"/>
  <c r="C191"/>
  <c r="C189"/>
  <c r="C188"/>
  <c r="C183"/>
  <c r="C184"/>
  <c r="C185"/>
  <c r="C186"/>
  <c r="C182"/>
  <c r="C179"/>
  <c r="C180"/>
  <c r="C178"/>
  <c r="C175"/>
  <c r="C176"/>
  <c r="C174"/>
  <c r="C169"/>
  <c r="C170"/>
  <c r="C171"/>
  <c r="C172"/>
  <c r="C168"/>
  <c r="B164"/>
  <c r="C164"/>
  <c r="B165"/>
  <c r="C165"/>
  <c r="B166"/>
  <c r="C166"/>
  <c r="C163"/>
  <c r="C155"/>
  <c r="C156"/>
  <c r="C157"/>
  <c r="C158"/>
  <c r="C159"/>
  <c r="C160"/>
  <c r="C161"/>
  <c r="C154"/>
  <c r="C152"/>
  <c r="C144"/>
  <c r="C145"/>
  <c r="C146"/>
  <c r="C147"/>
  <c r="C148"/>
  <c r="C149"/>
  <c r="C150"/>
  <c r="C143"/>
  <c r="C138"/>
  <c r="C139"/>
  <c r="C140"/>
  <c r="C141"/>
  <c r="C137"/>
  <c r="C123"/>
  <c r="C124"/>
  <c r="C125"/>
  <c r="C126"/>
  <c r="C127"/>
  <c r="C128"/>
  <c r="C129"/>
  <c r="C130"/>
  <c r="C131"/>
  <c r="C132"/>
  <c r="C133"/>
  <c r="C134"/>
  <c r="C135"/>
  <c r="C122"/>
  <c r="C108"/>
  <c r="C109"/>
  <c r="C110"/>
  <c r="C111"/>
  <c r="C112"/>
  <c r="C113"/>
  <c r="C114"/>
  <c r="C115"/>
  <c r="C116"/>
  <c r="C117"/>
  <c r="C118"/>
  <c r="C119"/>
  <c r="C120"/>
  <c r="C107"/>
  <c r="C104"/>
  <c r="C105"/>
  <c r="C103"/>
  <c r="B103"/>
  <c r="C100"/>
  <c r="C101"/>
  <c r="C99"/>
  <c r="C91"/>
  <c r="C92"/>
  <c r="C93"/>
  <c r="C94"/>
  <c r="C95"/>
  <c r="C96"/>
  <c r="C97"/>
  <c r="C90"/>
  <c r="C83"/>
  <c r="C84"/>
  <c r="C85"/>
  <c r="C86"/>
  <c r="C87"/>
  <c r="C88"/>
  <c r="C82"/>
  <c r="C74"/>
  <c r="C75"/>
  <c r="C76"/>
  <c r="C77"/>
  <c r="C78"/>
  <c r="C79"/>
  <c r="C80"/>
  <c r="C73"/>
  <c r="C61"/>
  <c r="C62"/>
  <c r="C63"/>
  <c r="C64"/>
  <c r="C65"/>
  <c r="C66"/>
  <c r="C67"/>
  <c r="C68"/>
  <c r="C69"/>
  <c r="C70"/>
  <c r="C71"/>
  <c r="C60"/>
  <c r="C53"/>
  <c r="C54"/>
  <c r="C55"/>
  <c r="C56"/>
  <c r="C57"/>
  <c r="C58"/>
  <c r="C52"/>
  <c r="C42"/>
  <c r="C43"/>
  <c r="C44"/>
  <c r="C45"/>
  <c r="C46"/>
  <c r="C47"/>
  <c r="C48"/>
  <c r="C49"/>
  <c r="C50"/>
  <c r="C41"/>
  <c r="C26"/>
  <c r="C27"/>
  <c r="C28"/>
  <c r="C29"/>
  <c r="C30"/>
  <c r="C31"/>
  <c r="C32"/>
  <c r="C33"/>
  <c r="C34"/>
  <c r="C35"/>
  <c r="C36"/>
  <c r="C37"/>
  <c r="C38"/>
  <c r="C39"/>
  <c r="C25"/>
  <c r="C15"/>
  <c r="C16"/>
  <c r="C17"/>
  <c r="C18"/>
  <c r="C19"/>
  <c r="C20"/>
  <c r="C21"/>
  <c r="C22"/>
  <c r="C23"/>
  <c r="C14"/>
  <c r="E7"/>
  <c r="B285"/>
  <c r="B286"/>
  <c r="B284"/>
  <c r="B281"/>
  <c r="B282"/>
  <c r="B280"/>
  <c r="B277"/>
  <c r="B278"/>
  <c r="B276"/>
  <c r="B274"/>
  <c r="B270"/>
  <c r="B271"/>
  <c r="B272"/>
  <c r="B269"/>
  <c r="B263"/>
  <c r="B264"/>
  <c r="B265"/>
  <c r="B266"/>
  <c r="B267"/>
  <c r="B262"/>
  <c r="B260"/>
  <c r="B259"/>
  <c r="B255"/>
  <c r="B256"/>
  <c r="B257"/>
  <c r="B254"/>
  <c r="B249"/>
  <c r="B250"/>
  <c r="B251"/>
  <c r="B252"/>
  <c r="B248"/>
  <c r="B242"/>
  <c r="B243"/>
  <c r="B244"/>
  <c r="B245"/>
  <c r="B246"/>
  <c r="B241"/>
  <c r="B239"/>
  <c r="B238"/>
  <c r="B236"/>
  <c r="B235"/>
  <c r="B233"/>
  <c r="B231"/>
  <c r="B230"/>
  <c r="B228"/>
  <c r="B225"/>
  <c r="B226"/>
  <c r="B224"/>
  <c r="B222"/>
  <c r="B221"/>
  <c r="B216"/>
  <c r="B217"/>
  <c r="B218"/>
  <c r="B219"/>
  <c r="B215"/>
  <c r="B213"/>
  <c r="B212"/>
  <c r="B209"/>
  <c r="B210"/>
  <c r="B208"/>
  <c r="B206"/>
  <c r="B204"/>
  <c r="B203"/>
  <c r="B200"/>
  <c r="B198"/>
  <c r="B197"/>
  <c r="B192"/>
  <c r="B193"/>
  <c r="B194"/>
  <c r="B195"/>
  <c r="B191"/>
  <c r="B189"/>
  <c r="B188"/>
  <c r="B179"/>
  <c r="B180"/>
  <c r="B183"/>
  <c r="B184"/>
  <c r="B185"/>
  <c r="B186"/>
  <c r="B182"/>
  <c r="B175"/>
  <c r="B176"/>
  <c r="B178"/>
  <c r="B174"/>
  <c r="B169"/>
  <c r="B170"/>
  <c r="B171"/>
  <c r="B172"/>
  <c r="B168"/>
  <c r="B163"/>
  <c r="B155"/>
  <c r="B156"/>
  <c r="B157"/>
  <c r="B158"/>
  <c r="B159"/>
  <c r="B160"/>
  <c r="B161"/>
  <c r="B154"/>
  <c r="B152"/>
  <c r="B144"/>
  <c r="B145"/>
  <c r="B146"/>
  <c r="B147"/>
  <c r="B148"/>
  <c r="B149"/>
  <c r="B150"/>
  <c r="B143"/>
  <c r="B138"/>
  <c r="B139"/>
  <c r="B140"/>
  <c r="B141"/>
  <c r="B137"/>
  <c r="B123"/>
  <c r="B124"/>
  <c r="B125"/>
  <c r="B126"/>
  <c r="B127"/>
  <c r="B128"/>
  <c r="B129"/>
  <c r="B130"/>
  <c r="B131"/>
  <c r="B132"/>
  <c r="B133"/>
  <c r="B134"/>
  <c r="B135"/>
  <c r="B122"/>
  <c r="B108"/>
  <c r="B109"/>
  <c r="B110"/>
  <c r="B111"/>
  <c r="B112"/>
  <c r="B113"/>
  <c r="B114"/>
  <c r="B115"/>
  <c r="B116"/>
  <c r="B117"/>
  <c r="B118"/>
  <c r="B119"/>
  <c r="B120"/>
  <c r="B107"/>
  <c r="B104"/>
  <c r="B105"/>
  <c r="B100"/>
  <c r="B101"/>
  <c r="B99"/>
  <c r="B91"/>
  <c r="B92"/>
  <c r="B93"/>
  <c r="B94"/>
  <c r="B95"/>
  <c r="B96"/>
  <c r="B97"/>
  <c r="B90"/>
  <c r="B83"/>
  <c r="B84"/>
  <c r="B85"/>
  <c r="B86"/>
  <c r="B87"/>
  <c r="B88"/>
  <c r="B82"/>
  <c r="C8"/>
  <c r="C9"/>
  <c r="C10"/>
  <c r="C11"/>
  <c r="C12"/>
  <c r="C7"/>
  <c r="A299"/>
  <c r="C289"/>
  <c r="D289"/>
  <c r="F289"/>
  <c r="G289"/>
  <c r="H289"/>
  <c r="J289"/>
  <c r="K289"/>
  <c r="L289"/>
  <c r="M289"/>
  <c r="N289"/>
  <c r="O289"/>
  <c r="P289"/>
  <c r="Q289"/>
  <c r="R289"/>
  <c r="S289"/>
  <c r="T289"/>
  <c r="U289"/>
  <c r="V289"/>
  <c r="W289"/>
  <c r="X289"/>
  <c r="Y289"/>
  <c r="Z289"/>
  <c r="AA289"/>
  <c r="B289"/>
  <c r="C5" i="3"/>
  <c r="D5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B5"/>
  <c r="B296" i="1"/>
  <c r="B295"/>
  <c r="B294"/>
  <c r="B293"/>
  <c r="B291"/>
  <c r="B290"/>
  <c r="A15" i="3"/>
  <c r="B13"/>
  <c r="B297" i="1" s="1"/>
  <c r="B12" i="3"/>
  <c r="B11"/>
  <c r="B10"/>
  <c r="B9"/>
  <c r="B8"/>
  <c r="B292" i="1"/>
  <c r="B7" i="3"/>
  <c r="B6"/>
  <c r="B76" i="2"/>
  <c r="B15" i="3"/>
  <c r="A74" i="2"/>
  <c r="A13" i="3"/>
  <c r="A297" i="1"/>
  <c r="A73" i="2"/>
  <c r="A12" i="3"/>
  <c r="A72" i="2"/>
  <c r="A11" i="3"/>
  <c r="A71" i="2"/>
  <c r="A10" i="3"/>
  <c r="A70" i="2"/>
  <c r="A293" i="1"/>
  <c r="A69" i="2"/>
  <c r="A8" i="3"/>
  <c r="A292" i="1" s="1"/>
  <c r="A68" i="2"/>
  <c r="A291" i="1"/>
  <c r="C67" i="2"/>
  <c r="C290" i="1"/>
  <c r="A67" i="2"/>
  <c r="A6" i="3"/>
  <c r="B48" i="2"/>
  <c r="B47"/>
  <c r="B46"/>
  <c r="B45"/>
  <c r="B44"/>
  <c r="B43"/>
  <c r="B42"/>
  <c r="B41"/>
  <c r="B40"/>
  <c r="B39"/>
  <c r="B38"/>
  <c r="B37"/>
  <c r="B61"/>
  <c r="B60"/>
  <c r="B59"/>
  <c r="B58"/>
  <c r="B57"/>
  <c r="B55"/>
  <c r="B54"/>
  <c r="B53"/>
  <c r="B52"/>
  <c r="B51"/>
  <c r="B50"/>
  <c r="B35"/>
  <c r="B34"/>
  <c r="B33"/>
  <c r="B32"/>
  <c r="B31"/>
  <c r="B29"/>
  <c r="B28"/>
  <c r="B27"/>
  <c r="B26"/>
  <c r="B25"/>
  <c r="B24"/>
  <c r="B23"/>
  <c r="B21"/>
  <c r="B18"/>
  <c r="B17"/>
  <c r="B16"/>
  <c r="B15"/>
  <c r="B14"/>
  <c r="B13"/>
  <c r="B12"/>
  <c r="Z14" i="1"/>
  <c r="Z286"/>
  <c r="Z285"/>
  <c r="Z284"/>
  <c r="X286"/>
  <c r="X285"/>
  <c r="X284"/>
  <c r="V286"/>
  <c r="V285"/>
  <c r="V284"/>
  <c r="V283"/>
  <c r="V61" i="2" s="1"/>
  <c r="T286" i="1"/>
  <c r="T285"/>
  <c r="T284"/>
  <c r="R286"/>
  <c r="R283" s="1"/>
  <c r="R285"/>
  <c r="R284"/>
  <c r="P286"/>
  <c r="P283" s="1"/>
  <c r="P285"/>
  <c r="P284"/>
  <c r="Z282"/>
  <c r="Z281"/>
  <c r="Z280"/>
  <c r="X282"/>
  <c r="X281"/>
  <c r="X280"/>
  <c r="V282"/>
  <c r="V281"/>
  <c r="V280"/>
  <c r="T282"/>
  <c r="T281"/>
  <c r="T280"/>
  <c r="R282"/>
  <c r="R281"/>
  <c r="R279" s="1"/>
  <c r="R60" i="2" s="1"/>
  <c r="R280" i="1"/>
  <c r="P282"/>
  <c r="P281"/>
  <c r="P280"/>
  <c r="Z278"/>
  <c r="Z277"/>
  <c r="Z276"/>
  <c r="X278"/>
  <c r="X277"/>
  <c r="X276"/>
  <c r="V278"/>
  <c r="V277"/>
  <c r="W277" s="1"/>
  <c r="V276"/>
  <c r="V275" s="1"/>
  <c r="T278"/>
  <c r="T277"/>
  <c r="U277" s="1"/>
  <c r="T276"/>
  <c r="R278"/>
  <c r="R277"/>
  <c r="R275" s="1"/>
  <c r="R276"/>
  <c r="P278"/>
  <c r="P277"/>
  <c r="P276"/>
  <c r="Z274"/>
  <c r="Z273"/>
  <c r="X274"/>
  <c r="V274"/>
  <c r="V273"/>
  <c r="T274"/>
  <c r="R274"/>
  <c r="R273"/>
  <c r="P274"/>
  <c r="Z272"/>
  <c r="Z271"/>
  <c r="Z268" s="1"/>
  <c r="Z57" i="2" s="1"/>
  <c r="Z270" i="1"/>
  <c r="Z269"/>
  <c r="X272"/>
  <c r="X271"/>
  <c r="X270"/>
  <c r="X269"/>
  <c r="V272"/>
  <c r="V271"/>
  <c r="V270"/>
  <c r="V269"/>
  <c r="V268"/>
  <c r="T272"/>
  <c r="T271"/>
  <c r="T270"/>
  <c r="T269"/>
  <c r="R272"/>
  <c r="R271"/>
  <c r="R270"/>
  <c r="R269"/>
  <c r="R268" s="1"/>
  <c r="P272"/>
  <c r="P271"/>
  <c r="Q271" s="1"/>
  <c r="P270"/>
  <c r="P269"/>
  <c r="Z267"/>
  <c r="Z266"/>
  <c r="Z265"/>
  <c r="AA265"/>
  <c r="Z264"/>
  <c r="AA264" s="1"/>
  <c r="Z263"/>
  <c r="Z262"/>
  <c r="X267"/>
  <c r="X266"/>
  <c r="X265"/>
  <c r="X264"/>
  <c r="X261" s="1"/>
  <c r="X263"/>
  <c r="X262"/>
  <c r="V267"/>
  <c r="V266"/>
  <c r="V265"/>
  <c r="V264"/>
  <c r="V263"/>
  <c r="V262"/>
  <c r="T267"/>
  <c r="T266"/>
  <c r="T265"/>
  <c r="T264"/>
  <c r="T263"/>
  <c r="T261" s="1"/>
  <c r="T262"/>
  <c r="T55" i="2"/>
  <c r="R267" i="1"/>
  <c r="R266"/>
  <c r="R265"/>
  <c r="R264"/>
  <c r="R261" s="1"/>
  <c r="R263"/>
  <c r="R262"/>
  <c r="P267"/>
  <c r="P266"/>
  <c r="P265"/>
  <c r="P264"/>
  <c r="P263"/>
  <c r="P262"/>
  <c r="Z260"/>
  <c r="Z259"/>
  <c r="X260"/>
  <c r="X259"/>
  <c r="V260"/>
  <c r="V259"/>
  <c r="T260"/>
  <c r="T259"/>
  <c r="R260"/>
  <c r="R258" s="1"/>
  <c r="R259"/>
  <c r="R54" i="2"/>
  <c r="P260" i="1"/>
  <c r="P259"/>
  <c r="Z257"/>
  <c r="Z256"/>
  <c r="AA256" s="1"/>
  <c r="Z255"/>
  <c r="Z254"/>
  <c r="X257"/>
  <c r="X256"/>
  <c r="X255"/>
  <c r="X254"/>
  <c r="V257"/>
  <c r="V256"/>
  <c r="V255"/>
  <c r="V254"/>
  <c r="V253" s="1"/>
  <c r="V53" i="2" s="1"/>
  <c r="T257" i="1"/>
  <c r="T256"/>
  <c r="T255"/>
  <c r="T254"/>
  <c r="R257"/>
  <c r="R256"/>
  <c r="R255"/>
  <c r="R254"/>
  <c r="P257"/>
  <c r="P256"/>
  <c r="P255"/>
  <c r="P254"/>
  <c r="Z252"/>
  <c r="Z251"/>
  <c r="Z250"/>
  <c r="Z249"/>
  <c r="AA249" s="1"/>
  <c r="Z248"/>
  <c r="X252"/>
  <c r="X251"/>
  <c r="X250"/>
  <c r="X249"/>
  <c r="X248"/>
  <c r="V252"/>
  <c r="V251"/>
  <c r="V250"/>
  <c r="V249"/>
  <c r="V248"/>
  <c r="V247" s="1"/>
  <c r="V52" i="2" s="1"/>
  <c r="T252" i="1"/>
  <c r="T251"/>
  <c r="T250"/>
  <c r="T249"/>
  <c r="T248"/>
  <c r="U248" s="1"/>
  <c r="R252"/>
  <c r="R251"/>
  <c r="R250"/>
  <c r="R249"/>
  <c r="S249" s="1"/>
  <c r="R248"/>
  <c r="P252"/>
  <c r="P251"/>
  <c r="P250"/>
  <c r="P249"/>
  <c r="P248"/>
  <c r="Z246"/>
  <c r="AA246"/>
  <c r="Z245"/>
  <c r="AA245"/>
  <c r="Z244"/>
  <c r="Z243"/>
  <c r="Z242"/>
  <c r="Z241"/>
  <c r="X246"/>
  <c r="Y246"/>
  <c r="X245"/>
  <c r="Y245"/>
  <c r="X244"/>
  <c r="X243"/>
  <c r="X242"/>
  <c r="X241"/>
  <c r="V246"/>
  <c r="W246"/>
  <c r="V245"/>
  <c r="W245"/>
  <c r="V244"/>
  <c r="V243"/>
  <c r="V242"/>
  <c r="V241"/>
  <c r="T246"/>
  <c r="U246"/>
  <c r="T245"/>
  <c r="U245"/>
  <c r="T244"/>
  <c r="T243"/>
  <c r="T240" s="1"/>
  <c r="T242"/>
  <c r="T241"/>
  <c r="R246"/>
  <c r="S246"/>
  <c r="R245"/>
  <c r="S245"/>
  <c r="R244"/>
  <c r="R243"/>
  <c r="R242"/>
  <c r="R241"/>
  <c r="P246"/>
  <c r="Q246"/>
  <c r="P245"/>
  <c r="Q245"/>
  <c r="P244"/>
  <c r="P243"/>
  <c r="P242"/>
  <c r="P241"/>
  <c r="Z239"/>
  <c r="Z238"/>
  <c r="X239"/>
  <c r="X238"/>
  <c r="V239"/>
  <c r="V238"/>
  <c r="W238" s="1"/>
  <c r="T239"/>
  <c r="T238"/>
  <c r="R239"/>
  <c r="R238"/>
  <c r="P239"/>
  <c r="P238"/>
  <c r="Z236"/>
  <c r="Z235"/>
  <c r="X236"/>
  <c r="X235"/>
  <c r="V236"/>
  <c r="V235"/>
  <c r="T236"/>
  <c r="T235"/>
  <c r="R236"/>
  <c r="R235"/>
  <c r="P236"/>
  <c r="P235"/>
  <c r="Z233"/>
  <c r="Z232" s="1"/>
  <c r="X233"/>
  <c r="V233"/>
  <c r="T233"/>
  <c r="T232"/>
  <c r="R233"/>
  <c r="R232" s="1"/>
  <c r="P233"/>
  <c r="P232"/>
  <c r="Z231"/>
  <c r="Z230"/>
  <c r="X231"/>
  <c r="X230"/>
  <c r="V231"/>
  <c r="V229" s="1"/>
  <c r="V46" i="2" s="1"/>
  <c r="V230" i="1"/>
  <c r="T231"/>
  <c r="T230"/>
  <c r="R231"/>
  <c r="S231" s="1"/>
  <c r="R230"/>
  <c r="P231"/>
  <c r="P230"/>
  <c r="Z228"/>
  <c r="Z227" s="1"/>
  <c r="Z45" i="2" s="1"/>
  <c r="X228" i="1"/>
  <c r="X227" s="1"/>
  <c r="V228"/>
  <c r="V227" s="1"/>
  <c r="T228"/>
  <c r="T227"/>
  <c r="R228"/>
  <c r="R227" s="1"/>
  <c r="R45" i="2" s="1"/>
  <c r="P228" i="1"/>
  <c r="P227"/>
  <c r="P45" i="2" s="1"/>
  <c r="Z226" i="1"/>
  <c r="AA226"/>
  <c r="Z225"/>
  <c r="Z224"/>
  <c r="X226"/>
  <c r="X225"/>
  <c r="X224"/>
  <c r="V226"/>
  <c r="V225"/>
  <c r="V224"/>
  <c r="T226"/>
  <c r="T225"/>
  <c r="T224"/>
  <c r="R226"/>
  <c r="R225"/>
  <c r="R223" s="1"/>
  <c r="R224"/>
  <c r="P226"/>
  <c r="P225"/>
  <c r="P224"/>
  <c r="P223" s="1"/>
  <c r="P44" i="2" s="1"/>
  <c r="Z222" i="1"/>
  <c r="Z221"/>
  <c r="Z220"/>
  <c r="X222"/>
  <c r="X221"/>
  <c r="V222"/>
  <c r="V221"/>
  <c r="V220"/>
  <c r="V43" i="2" s="1"/>
  <c r="T222" i="1"/>
  <c r="T221"/>
  <c r="R222"/>
  <c r="R221"/>
  <c r="P222"/>
  <c r="P221"/>
  <c r="Z219"/>
  <c r="Z218"/>
  <c r="AA218" s="1"/>
  <c r="Z217"/>
  <c r="AA217"/>
  <c r="Z216"/>
  <c r="Z215"/>
  <c r="X219"/>
  <c r="X218"/>
  <c r="X217"/>
  <c r="X216"/>
  <c r="X215"/>
  <c r="V219"/>
  <c r="V218"/>
  <c r="V217"/>
  <c r="V216"/>
  <c r="V215"/>
  <c r="T219"/>
  <c r="T218"/>
  <c r="T217"/>
  <c r="T216"/>
  <c r="T215"/>
  <c r="R219"/>
  <c r="R218"/>
  <c r="R217"/>
  <c r="R216"/>
  <c r="R214" s="1"/>
  <c r="R215"/>
  <c r="P219"/>
  <c r="Q219" s="1"/>
  <c r="P218"/>
  <c r="P217"/>
  <c r="P216"/>
  <c r="P215"/>
  <c r="Z213"/>
  <c r="Z212"/>
  <c r="Z211"/>
  <c r="Z41" i="2" s="1"/>
  <c r="X213" i="1"/>
  <c r="X212"/>
  <c r="X211"/>
  <c r="V213"/>
  <c r="V212"/>
  <c r="T213"/>
  <c r="T212"/>
  <c r="R213"/>
  <c r="R212"/>
  <c r="P213"/>
  <c r="P211" s="1"/>
  <c r="P212"/>
  <c r="Z210"/>
  <c r="AA210" s="1"/>
  <c r="Z209"/>
  <c r="Z208"/>
  <c r="X210"/>
  <c r="X209"/>
  <c r="X207" s="1"/>
  <c r="X208"/>
  <c r="V210"/>
  <c r="V209"/>
  <c r="V208"/>
  <c r="T210"/>
  <c r="T209"/>
  <c r="T208"/>
  <c r="U208" s="1"/>
  <c r="R210"/>
  <c r="R209"/>
  <c r="R208"/>
  <c r="P210"/>
  <c r="P209"/>
  <c r="P208"/>
  <c r="Z206"/>
  <c r="Z205"/>
  <c r="X206"/>
  <c r="X205"/>
  <c r="V206"/>
  <c r="V205"/>
  <c r="V39" i="2" s="1"/>
  <c r="T206" i="1"/>
  <c r="T205"/>
  <c r="R206"/>
  <c r="R205"/>
  <c r="P206"/>
  <c r="P205"/>
  <c r="Z204"/>
  <c r="Z203"/>
  <c r="Z202" s="1"/>
  <c r="Z38" i="2" s="1"/>
  <c r="X204" i="1"/>
  <c r="X203"/>
  <c r="V204"/>
  <c r="V203"/>
  <c r="W203" s="1"/>
  <c r="V202"/>
  <c r="T204"/>
  <c r="T203"/>
  <c r="T202"/>
  <c r="R204"/>
  <c r="R203"/>
  <c r="P204"/>
  <c r="P203"/>
  <c r="Q203" s="1"/>
  <c r="Z201"/>
  <c r="Z200"/>
  <c r="X201"/>
  <c r="X199" s="1"/>
  <c r="X37" i="2" s="1"/>
  <c r="X200" i="1"/>
  <c r="V201"/>
  <c r="V200"/>
  <c r="T201"/>
  <c r="T200"/>
  <c r="R201"/>
  <c r="R199" s="1"/>
  <c r="R37" i="2" s="1"/>
  <c r="R200" i="1"/>
  <c r="P201"/>
  <c r="P200"/>
  <c r="Z198"/>
  <c r="Z197"/>
  <c r="X198"/>
  <c r="X197"/>
  <c r="V198"/>
  <c r="V196" s="1"/>
  <c r="V197"/>
  <c r="T198"/>
  <c r="T197"/>
  <c r="T196"/>
  <c r="R198"/>
  <c r="R197"/>
  <c r="P198"/>
  <c r="P197"/>
  <c r="Z195"/>
  <c r="AA195"/>
  <c r="Z194"/>
  <c r="Z193"/>
  <c r="Z192"/>
  <c r="Z191"/>
  <c r="Z190" s="1"/>
  <c r="X195"/>
  <c r="X194"/>
  <c r="X193"/>
  <c r="X192"/>
  <c r="X190" s="1"/>
  <c r="X191"/>
  <c r="V195"/>
  <c r="V194"/>
  <c r="V193"/>
  <c r="V192"/>
  <c r="V191"/>
  <c r="T195"/>
  <c r="T194"/>
  <c r="T193"/>
  <c r="T192"/>
  <c r="T191"/>
  <c r="R195"/>
  <c r="R194"/>
  <c r="R193"/>
  <c r="R192"/>
  <c r="R191"/>
  <c r="S191" s="1"/>
  <c r="P195"/>
  <c r="P194"/>
  <c r="P193"/>
  <c r="P192"/>
  <c r="P190" s="1"/>
  <c r="P191"/>
  <c r="Z189"/>
  <c r="Z188"/>
  <c r="X189"/>
  <c r="X188"/>
  <c r="V189"/>
  <c r="V188"/>
  <c r="T189"/>
  <c r="T188"/>
  <c r="R189"/>
  <c r="R188"/>
  <c r="P189"/>
  <c r="P188"/>
  <c r="Z186"/>
  <c r="Z185"/>
  <c r="Z184"/>
  <c r="Z183"/>
  <c r="Z182"/>
  <c r="AA182"/>
  <c r="X186"/>
  <c r="Y186" s="1"/>
  <c r="X185"/>
  <c r="X184"/>
  <c r="X183"/>
  <c r="X182"/>
  <c r="V186"/>
  <c r="V185"/>
  <c r="V184"/>
  <c r="V183"/>
  <c r="V182"/>
  <c r="T186"/>
  <c r="T185"/>
  <c r="U185" s="1"/>
  <c r="T184"/>
  <c r="T183"/>
  <c r="T182"/>
  <c r="T181"/>
  <c r="R186"/>
  <c r="R185"/>
  <c r="R184"/>
  <c r="S184" s="1"/>
  <c r="R183"/>
  <c r="R182"/>
  <c r="P186"/>
  <c r="P185"/>
  <c r="Q185" s="1"/>
  <c r="P184"/>
  <c r="P183"/>
  <c r="P182"/>
  <c r="P181"/>
  <c r="Z180"/>
  <c r="Z179"/>
  <c r="Z178"/>
  <c r="AA178" s="1"/>
  <c r="X180"/>
  <c r="X179"/>
  <c r="X178"/>
  <c r="X177"/>
  <c r="V180"/>
  <c r="V179"/>
  <c r="V178"/>
  <c r="T180"/>
  <c r="T179"/>
  <c r="T178"/>
  <c r="R180"/>
  <c r="R179"/>
  <c r="R178"/>
  <c r="P180"/>
  <c r="P179"/>
  <c r="Q179" s="1"/>
  <c r="P178"/>
  <c r="Z176"/>
  <c r="Z175"/>
  <c r="AA175"/>
  <c r="Z174"/>
  <c r="X176"/>
  <c r="X175"/>
  <c r="X174"/>
  <c r="V176"/>
  <c r="V175"/>
  <c r="V174"/>
  <c r="T176"/>
  <c r="U176" s="1"/>
  <c r="T175"/>
  <c r="T174"/>
  <c r="R176"/>
  <c r="R175"/>
  <c r="S175" s="1"/>
  <c r="R174"/>
  <c r="P176"/>
  <c r="P175"/>
  <c r="P174"/>
  <c r="Z172"/>
  <c r="Z171"/>
  <c r="Z170"/>
  <c r="Z169"/>
  <c r="Z168"/>
  <c r="X172"/>
  <c r="X171"/>
  <c r="X170"/>
  <c r="X169"/>
  <c r="X168"/>
  <c r="X167"/>
  <c r="V172"/>
  <c r="V171"/>
  <c r="V170"/>
  <c r="V169"/>
  <c r="V167" s="1"/>
  <c r="V168"/>
  <c r="T172"/>
  <c r="T171"/>
  <c r="T170"/>
  <c r="T167" s="1"/>
  <c r="T169"/>
  <c r="T168"/>
  <c r="R172"/>
  <c r="R171"/>
  <c r="R170"/>
  <c r="R169"/>
  <c r="R168"/>
  <c r="P172"/>
  <c r="P171"/>
  <c r="P170"/>
  <c r="P169"/>
  <c r="P167" s="1"/>
  <c r="P168"/>
  <c r="N168"/>
  <c r="N169"/>
  <c r="N170"/>
  <c r="N171"/>
  <c r="Z166"/>
  <c r="Z165"/>
  <c r="Z162" s="1"/>
  <c r="Z27" i="2" s="1"/>
  <c r="Z164" i="1"/>
  <c r="Z163"/>
  <c r="X166"/>
  <c r="X165"/>
  <c r="X164"/>
  <c r="X163"/>
  <c r="V166"/>
  <c r="V165"/>
  <c r="V164"/>
  <c r="V163"/>
  <c r="V162" s="1"/>
  <c r="V27" i="2" s="1"/>
  <c r="T166" i="1"/>
  <c r="T165"/>
  <c r="U165" s="1"/>
  <c r="T164"/>
  <c r="T163"/>
  <c r="T162"/>
  <c r="R166"/>
  <c r="R165"/>
  <c r="R164"/>
  <c r="S164" s="1"/>
  <c r="R163"/>
  <c r="P166"/>
  <c r="P165"/>
  <c r="P162" s="1"/>
  <c r="P164"/>
  <c r="P163"/>
  <c r="Z161"/>
  <c r="Z160"/>
  <c r="AA160" s="1"/>
  <c r="Z159"/>
  <c r="Z158"/>
  <c r="Z157"/>
  <c r="Z156"/>
  <c r="AA156" s="1"/>
  <c r="Z155"/>
  <c r="Z154"/>
  <c r="X161"/>
  <c r="X160"/>
  <c r="Y160" s="1"/>
  <c r="X159"/>
  <c r="X158"/>
  <c r="X157"/>
  <c r="X156"/>
  <c r="X155"/>
  <c r="X154"/>
  <c r="V161"/>
  <c r="V160"/>
  <c r="V159"/>
  <c r="V158"/>
  <c r="V157"/>
  <c r="V156"/>
  <c r="V155"/>
  <c r="V154"/>
  <c r="T161"/>
  <c r="T160"/>
  <c r="T159"/>
  <c r="T158"/>
  <c r="T157"/>
  <c r="T156"/>
  <c r="T155"/>
  <c r="T154"/>
  <c r="U154" s="1"/>
  <c r="T153"/>
  <c r="R161"/>
  <c r="R160"/>
  <c r="R159"/>
  <c r="R158"/>
  <c r="S158" s="1"/>
  <c r="R157"/>
  <c r="R156"/>
  <c r="R155"/>
  <c r="S155" s="1"/>
  <c r="R154"/>
  <c r="R153" s="1"/>
  <c r="P161"/>
  <c r="P160"/>
  <c r="P159"/>
  <c r="P158"/>
  <c r="P157"/>
  <c r="P156"/>
  <c r="P155"/>
  <c r="P153" s="1"/>
  <c r="P26" i="2" s="1"/>
  <c r="P154" i="1"/>
  <c r="Z152"/>
  <c r="Z151" s="1"/>
  <c r="X152"/>
  <c r="X151"/>
  <c r="X25" i="2" s="1"/>
  <c r="V152" i="1"/>
  <c r="V151"/>
  <c r="T152"/>
  <c r="T151" s="1"/>
  <c r="R152"/>
  <c r="R151"/>
  <c r="P152"/>
  <c r="Z150"/>
  <c r="Z149"/>
  <c r="AA149"/>
  <c r="Z148"/>
  <c r="Z147"/>
  <c r="Z146"/>
  <c r="Z145"/>
  <c r="AA145" s="1"/>
  <c r="Z144"/>
  <c r="Z143"/>
  <c r="X150"/>
  <c r="Y150" s="1"/>
  <c r="X149"/>
  <c r="X148"/>
  <c r="X147"/>
  <c r="X146"/>
  <c r="X145"/>
  <c r="Y145" s="1"/>
  <c r="X144"/>
  <c r="X143"/>
  <c r="V150"/>
  <c r="V149"/>
  <c r="W149" s="1"/>
  <c r="V148"/>
  <c r="V147"/>
  <c r="V146"/>
  <c r="V145"/>
  <c r="V142" s="1"/>
  <c r="V144"/>
  <c r="V143"/>
  <c r="T150"/>
  <c r="T149"/>
  <c r="U149" s="1"/>
  <c r="T148"/>
  <c r="T147"/>
  <c r="T146"/>
  <c r="T145"/>
  <c r="T144"/>
  <c r="T143"/>
  <c r="R150"/>
  <c r="R149"/>
  <c r="S149" s="1"/>
  <c r="R148"/>
  <c r="R147"/>
  <c r="R146"/>
  <c r="R145"/>
  <c r="R144"/>
  <c r="R143"/>
  <c r="P150"/>
  <c r="Q150" s="1"/>
  <c r="P149"/>
  <c r="P148"/>
  <c r="P147"/>
  <c r="Q147" s="1"/>
  <c r="P146"/>
  <c r="Q146" s="1"/>
  <c r="P145"/>
  <c r="P144"/>
  <c r="P143"/>
  <c r="Q143" s="1"/>
  <c r="Z141"/>
  <c r="AA141" s="1"/>
  <c r="Z140"/>
  <c r="Z139"/>
  <c r="Z138"/>
  <c r="Z137"/>
  <c r="X141"/>
  <c r="X140"/>
  <c r="X139"/>
  <c r="Y139" s="1"/>
  <c r="X138"/>
  <c r="X137"/>
  <c r="V141"/>
  <c r="V140"/>
  <c r="W140" s="1"/>
  <c r="V139"/>
  <c r="V138"/>
  <c r="V137"/>
  <c r="T141"/>
  <c r="T140"/>
  <c r="T139"/>
  <c r="T138"/>
  <c r="T137"/>
  <c r="R141"/>
  <c r="S141" s="1"/>
  <c r="R140"/>
  <c r="R139"/>
  <c r="R138"/>
  <c r="R137"/>
  <c r="R136" s="1"/>
  <c r="P141"/>
  <c r="P140"/>
  <c r="P139"/>
  <c r="Q139" s="1"/>
  <c r="P138"/>
  <c r="P137"/>
  <c r="Z135"/>
  <c r="AA135"/>
  <c r="Z134"/>
  <c r="Z133"/>
  <c r="Z132"/>
  <c r="Z131"/>
  <c r="AA131"/>
  <c r="Z130"/>
  <c r="Z129"/>
  <c r="Z128"/>
  <c r="Z127"/>
  <c r="AA127" s="1"/>
  <c r="Z126"/>
  <c r="Z125"/>
  <c r="Z124"/>
  <c r="Z123"/>
  <c r="Z122"/>
  <c r="X135"/>
  <c r="X134"/>
  <c r="X133"/>
  <c r="X132"/>
  <c r="X131"/>
  <c r="X130"/>
  <c r="X129"/>
  <c r="X128"/>
  <c r="X127"/>
  <c r="X126"/>
  <c r="X125"/>
  <c r="X124"/>
  <c r="X123"/>
  <c r="X122"/>
  <c r="V135"/>
  <c r="V134"/>
  <c r="V133"/>
  <c r="V132"/>
  <c r="V131"/>
  <c r="V130"/>
  <c r="V129"/>
  <c r="W129" s="1"/>
  <c r="V128"/>
  <c r="V127"/>
  <c r="V126"/>
  <c r="V125"/>
  <c r="V124"/>
  <c r="V123"/>
  <c r="V122"/>
  <c r="V121"/>
  <c r="T135"/>
  <c r="T134"/>
  <c r="T133"/>
  <c r="T132"/>
  <c r="T131"/>
  <c r="T130"/>
  <c r="T129"/>
  <c r="T128"/>
  <c r="T127"/>
  <c r="T126"/>
  <c r="T125"/>
  <c r="T124"/>
  <c r="T123"/>
  <c r="T122"/>
  <c r="R135"/>
  <c r="R134"/>
  <c r="R133"/>
  <c r="R132"/>
  <c r="R131"/>
  <c r="R130"/>
  <c r="R129"/>
  <c r="R128"/>
  <c r="R127"/>
  <c r="R126"/>
  <c r="R125"/>
  <c r="R124"/>
  <c r="R123"/>
  <c r="R122"/>
  <c r="P135"/>
  <c r="P134"/>
  <c r="P133"/>
  <c r="P132"/>
  <c r="P131"/>
  <c r="P130"/>
  <c r="P129"/>
  <c r="P128"/>
  <c r="P127"/>
  <c r="P126"/>
  <c r="P125"/>
  <c r="P124"/>
  <c r="P121" s="1"/>
  <c r="P123"/>
  <c r="P122"/>
  <c r="Z120"/>
  <c r="Z119"/>
  <c r="AA119" s="1"/>
  <c r="Z118"/>
  <c r="Z117"/>
  <c r="Z116"/>
  <c r="Z115"/>
  <c r="Z114"/>
  <c r="Z113"/>
  <c r="Z112"/>
  <c r="Z111"/>
  <c r="Z110"/>
  <c r="Z109"/>
  <c r="Z108"/>
  <c r="Z107"/>
  <c r="Z106" s="1"/>
  <c r="X120"/>
  <c r="X119"/>
  <c r="X118"/>
  <c r="X117"/>
  <c r="X116"/>
  <c r="X115"/>
  <c r="X114"/>
  <c r="X113"/>
  <c r="X112"/>
  <c r="X111"/>
  <c r="X110"/>
  <c r="X109"/>
  <c r="X108"/>
  <c r="X106" s="1"/>
  <c r="X20" i="2" s="1"/>
  <c r="X19" s="1"/>
  <c r="X107" i="1"/>
  <c r="V120"/>
  <c r="V119"/>
  <c r="V118"/>
  <c r="V117"/>
  <c r="V116"/>
  <c r="V115"/>
  <c r="V114"/>
  <c r="W114" s="1"/>
  <c r="V113"/>
  <c r="V112"/>
  <c r="V111"/>
  <c r="V110"/>
  <c r="W110" s="1"/>
  <c r="V109"/>
  <c r="V108"/>
  <c r="V107"/>
  <c r="T120"/>
  <c r="U120" s="1"/>
  <c r="T119"/>
  <c r="T118"/>
  <c r="T117"/>
  <c r="T116"/>
  <c r="T115"/>
  <c r="T114"/>
  <c r="T113"/>
  <c r="T112"/>
  <c r="U112" s="1"/>
  <c r="T111"/>
  <c r="T110"/>
  <c r="T109"/>
  <c r="T108"/>
  <c r="U108" s="1"/>
  <c r="T107"/>
  <c r="R120"/>
  <c r="R119"/>
  <c r="R118"/>
  <c r="R117"/>
  <c r="R116"/>
  <c r="R115"/>
  <c r="S115" s="1"/>
  <c r="R114"/>
  <c r="S114" s="1"/>
  <c r="R113"/>
  <c r="R112"/>
  <c r="R111"/>
  <c r="S111" s="1"/>
  <c r="R110"/>
  <c r="S110" s="1"/>
  <c r="R109"/>
  <c r="R108"/>
  <c r="R107"/>
  <c r="P120"/>
  <c r="P119"/>
  <c r="P118"/>
  <c r="P117"/>
  <c r="P116"/>
  <c r="Q116" s="1"/>
  <c r="P115"/>
  <c r="P114"/>
  <c r="P113"/>
  <c r="P112"/>
  <c r="Q112" s="1"/>
  <c r="P111"/>
  <c r="P110"/>
  <c r="P109"/>
  <c r="P108"/>
  <c r="P107"/>
  <c r="Z105"/>
  <c r="Z104"/>
  <c r="Z102" s="1"/>
  <c r="Z103"/>
  <c r="X105"/>
  <c r="Y105"/>
  <c r="X104"/>
  <c r="Y104"/>
  <c r="X103"/>
  <c r="V105"/>
  <c r="W105" s="1"/>
  <c r="V104"/>
  <c r="V103"/>
  <c r="W103" s="1"/>
  <c r="T105"/>
  <c r="U105" s="1"/>
  <c r="T104"/>
  <c r="T103"/>
  <c r="R105"/>
  <c r="R104"/>
  <c r="R103"/>
  <c r="P105"/>
  <c r="P102" s="1"/>
  <c r="P18" i="2" s="1"/>
  <c r="P104" i="1"/>
  <c r="P103"/>
  <c r="Z101"/>
  <c r="AA101"/>
  <c r="Z100"/>
  <c r="Z98" s="1"/>
  <c r="Z99"/>
  <c r="X101"/>
  <c r="X100"/>
  <c r="X99"/>
  <c r="V101"/>
  <c r="V100"/>
  <c r="V99"/>
  <c r="T101"/>
  <c r="T100"/>
  <c r="T99"/>
  <c r="R101"/>
  <c r="S101" s="1"/>
  <c r="R100"/>
  <c r="R99"/>
  <c r="P101"/>
  <c r="P100"/>
  <c r="P99"/>
  <c r="Z97"/>
  <c r="AA97"/>
  <c r="Z96"/>
  <c r="Z95"/>
  <c r="Z94"/>
  <c r="Z93"/>
  <c r="AA93" s="1"/>
  <c r="Z92"/>
  <c r="Z89" s="1"/>
  <c r="Z91"/>
  <c r="Z90"/>
  <c r="X97"/>
  <c r="Y97"/>
  <c r="X96"/>
  <c r="X95"/>
  <c r="X94"/>
  <c r="Y94"/>
  <c r="X93"/>
  <c r="X92"/>
  <c r="X91"/>
  <c r="X90"/>
  <c r="V97"/>
  <c r="W97" s="1"/>
  <c r="V96"/>
  <c r="V95"/>
  <c r="W95" s="1"/>
  <c r="V94"/>
  <c r="W94" s="1"/>
  <c r="V93"/>
  <c r="V92"/>
  <c r="V91"/>
  <c r="V89" s="1"/>
  <c r="V16" i="2" s="1"/>
  <c r="V90" i="1"/>
  <c r="T97"/>
  <c r="U97"/>
  <c r="T96"/>
  <c r="T95"/>
  <c r="T94"/>
  <c r="T93"/>
  <c r="U93" s="1"/>
  <c r="T92"/>
  <c r="T91"/>
  <c r="T90"/>
  <c r="R97"/>
  <c r="R96"/>
  <c r="R95"/>
  <c r="R94"/>
  <c r="R93"/>
  <c r="R92"/>
  <c r="R89" s="1"/>
  <c r="R91"/>
  <c r="R90"/>
  <c r="P97"/>
  <c r="P96"/>
  <c r="P95"/>
  <c r="P94"/>
  <c r="P93"/>
  <c r="P92"/>
  <c r="P91"/>
  <c r="P90"/>
  <c r="Z88"/>
  <c r="Z87"/>
  <c r="AA87" s="1"/>
  <c r="Z86"/>
  <c r="Z85"/>
  <c r="Z84"/>
  <c r="Z83"/>
  <c r="Z82"/>
  <c r="X88"/>
  <c r="X87"/>
  <c r="X86"/>
  <c r="X85"/>
  <c r="X84"/>
  <c r="X83"/>
  <c r="X81" s="1"/>
  <c r="X82"/>
  <c r="V88"/>
  <c r="V87"/>
  <c r="V86"/>
  <c r="V85"/>
  <c r="V84"/>
  <c r="V83"/>
  <c r="V82"/>
  <c r="T88"/>
  <c r="T87"/>
  <c r="T86"/>
  <c r="T85"/>
  <c r="T84"/>
  <c r="T83"/>
  <c r="T82"/>
  <c r="R88"/>
  <c r="R87"/>
  <c r="R86"/>
  <c r="R85"/>
  <c r="R84"/>
  <c r="R83"/>
  <c r="R82"/>
  <c r="P88"/>
  <c r="P87"/>
  <c r="P86"/>
  <c r="P85"/>
  <c r="P84"/>
  <c r="P83"/>
  <c r="P82"/>
  <c r="Z80"/>
  <c r="Z79"/>
  <c r="Z78"/>
  <c r="AA78"/>
  <c r="Z77"/>
  <c r="Z76"/>
  <c r="Z75"/>
  <c r="Z74"/>
  <c r="Z72" s="1"/>
  <c r="Z73"/>
  <c r="X80"/>
  <c r="Y80" s="1"/>
  <c r="X79"/>
  <c r="X78"/>
  <c r="X77"/>
  <c r="Y77" s="1"/>
  <c r="X76"/>
  <c r="X75"/>
  <c r="X74"/>
  <c r="X73"/>
  <c r="V80"/>
  <c r="V79"/>
  <c r="V78"/>
  <c r="W78" s="1"/>
  <c r="V77"/>
  <c r="V76"/>
  <c r="V75"/>
  <c r="V74"/>
  <c r="V73"/>
  <c r="T80"/>
  <c r="T79"/>
  <c r="T78"/>
  <c r="T77"/>
  <c r="U77" s="1"/>
  <c r="T76"/>
  <c r="T75"/>
  <c r="T74"/>
  <c r="T73"/>
  <c r="R80"/>
  <c r="R79"/>
  <c r="R78"/>
  <c r="R77"/>
  <c r="R76"/>
  <c r="R75"/>
  <c r="R74"/>
  <c r="S74" s="1"/>
  <c r="R73"/>
  <c r="P80"/>
  <c r="P79"/>
  <c r="P78"/>
  <c r="P77"/>
  <c r="P76"/>
  <c r="P75"/>
  <c r="Q75" s="1"/>
  <c r="P74"/>
  <c r="P73"/>
  <c r="Z71"/>
  <c r="Z70"/>
  <c r="Z69"/>
  <c r="Z68"/>
  <c r="Z67"/>
  <c r="Z66"/>
  <c r="Z65"/>
  <c r="AA65"/>
  <c r="Z64"/>
  <c r="Z63"/>
  <c r="Z62"/>
  <c r="Z61"/>
  <c r="Z60"/>
  <c r="X71"/>
  <c r="X70"/>
  <c r="X69"/>
  <c r="X68"/>
  <c r="X67"/>
  <c r="X66"/>
  <c r="X65"/>
  <c r="Y65" s="1"/>
  <c r="X64"/>
  <c r="X63"/>
  <c r="X62"/>
  <c r="X61"/>
  <c r="X60"/>
  <c r="V71"/>
  <c r="V70"/>
  <c r="V69"/>
  <c r="W69" s="1"/>
  <c r="V68"/>
  <c r="W68" s="1"/>
  <c r="V67"/>
  <c r="V66"/>
  <c r="V65"/>
  <c r="W65" s="1"/>
  <c r="V64"/>
  <c r="V63"/>
  <c r="V62"/>
  <c r="V61"/>
  <c r="W61" s="1"/>
  <c r="V60"/>
  <c r="T71"/>
  <c r="T70"/>
  <c r="T69"/>
  <c r="U69" s="1"/>
  <c r="T68"/>
  <c r="T67"/>
  <c r="T66"/>
  <c r="T65"/>
  <c r="U65" s="1"/>
  <c r="T64"/>
  <c r="T63"/>
  <c r="T62"/>
  <c r="T61"/>
  <c r="T60"/>
  <c r="R71"/>
  <c r="R70"/>
  <c r="S70" s="1"/>
  <c r="R69"/>
  <c r="R68"/>
  <c r="R67"/>
  <c r="R66"/>
  <c r="S66" s="1"/>
  <c r="R65"/>
  <c r="R64"/>
  <c r="R63"/>
  <c r="R62"/>
  <c r="R61"/>
  <c r="R60"/>
  <c r="P71"/>
  <c r="P70"/>
  <c r="P69"/>
  <c r="P68"/>
  <c r="P67"/>
  <c r="P66"/>
  <c r="P65"/>
  <c r="P64"/>
  <c r="P63"/>
  <c r="P62"/>
  <c r="P61"/>
  <c r="P60"/>
  <c r="N71"/>
  <c r="N70"/>
  <c r="O70" s="1"/>
  <c r="N69"/>
  <c r="N68"/>
  <c r="N67"/>
  <c r="O67"/>
  <c r="N66"/>
  <c r="N65"/>
  <c r="N64"/>
  <c r="N63"/>
  <c r="N62"/>
  <c r="N61"/>
  <c r="N60"/>
  <c r="Z57"/>
  <c r="AA57" s="1"/>
  <c r="Z56"/>
  <c r="Z55"/>
  <c r="Z54"/>
  <c r="Z53"/>
  <c r="AA53" s="1"/>
  <c r="Z52"/>
  <c r="X58"/>
  <c r="X57"/>
  <c r="Y57" s="1"/>
  <c r="X56"/>
  <c r="Y56" s="1"/>
  <c r="X55"/>
  <c r="X54"/>
  <c r="X53"/>
  <c r="Y53" s="1"/>
  <c r="X52"/>
  <c r="Y52" s="1"/>
  <c r="V58"/>
  <c r="V57"/>
  <c r="V56"/>
  <c r="W56" s="1"/>
  <c r="V55"/>
  <c r="W55" s="1"/>
  <c r="V54"/>
  <c r="V53"/>
  <c r="V52"/>
  <c r="V51"/>
  <c r="T57"/>
  <c r="U57"/>
  <c r="T56"/>
  <c r="U56" s="1"/>
  <c r="T55"/>
  <c r="U55" s="1"/>
  <c r="T54"/>
  <c r="T53"/>
  <c r="T52"/>
  <c r="R57"/>
  <c r="S57" s="1"/>
  <c r="R56"/>
  <c r="R55"/>
  <c r="R54"/>
  <c r="S54" s="1"/>
  <c r="R53"/>
  <c r="R52"/>
  <c r="P57"/>
  <c r="P56"/>
  <c r="Q56" s="1"/>
  <c r="P55"/>
  <c r="P54"/>
  <c r="P53"/>
  <c r="P52"/>
  <c r="Z50"/>
  <c r="AA50" s="1"/>
  <c r="Z49"/>
  <c r="Z48"/>
  <c r="AA48" s="1"/>
  <c r="Z47"/>
  <c r="Z46"/>
  <c r="Z45"/>
  <c r="Z44"/>
  <c r="Z43"/>
  <c r="AA43" s="1"/>
  <c r="Z42"/>
  <c r="Z41"/>
  <c r="X50"/>
  <c r="Y50" s="1"/>
  <c r="X49"/>
  <c r="X48"/>
  <c r="X47"/>
  <c r="X46"/>
  <c r="X45"/>
  <c r="X44"/>
  <c r="X43"/>
  <c r="X42"/>
  <c r="X41"/>
  <c r="V50"/>
  <c r="W50" s="1"/>
  <c r="V49"/>
  <c r="V48"/>
  <c r="V47"/>
  <c r="V46"/>
  <c r="V45"/>
  <c r="V44"/>
  <c r="V43"/>
  <c r="V42"/>
  <c r="W42" s="1"/>
  <c r="V41"/>
  <c r="T50"/>
  <c r="U50"/>
  <c r="T49"/>
  <c r="T48"/>
  <c r="T47"/>
  <c r="T46"/>
  <c r="U46" s="1"/>
  <c r="T45"/>
  <c r="T44"/>
  <c r="T43"/>
  <c r="T42"/>
  <c r="T41"/>
  <c r="R50"/>
  <c r="S50"/>
  <c r="R49"/>
  <c r="R48"/>
  <c r="R47"/>
  <c r="R46"/>
  <c r="R45"/>
  <c r="R44"/>
  <c r="R43"/>
  <c r="R42"/>
  <c r="R41"/>
  <c r="R40" s="1"/>
  <c r="P50"/>
  <c r="Q50"/>
  <c r="P49"/>
  <c r="P48"/>
  <c r="P47"/>
  <c r="P46"/>
  <c r="P45"/>
  <c r="P44"/>
  <c r="P43"/>
  <c r="P42"/>
  <c r="P41"/>
  <c r="Z39"/>
  <c r="Z38"/>
  <c r="AA38" s="1"/>
  <c r="Z37"/>
  <c r="Z36"/>
  <c r="AA36"/>
  <c r="Z35"/>
  <c r="Z34"/>
  <c r="Z33"/>
  <c r="Z32"/>
  <c r="AA32" s="1"/>
  <c r="Z31"/>
  <c r="Z30"/>
  <c r="AA30"/>
  <c r="Z29"/>
  <c r="Z28"/>
  <c r="AA28"/>
  <c r="Z27"/>
  <c r="Z26"/>
  <c r="Z25"/>
  <c r="X39"/>
  <c r="X38"/>
  <c r="Y38" s="1"/>
  <c r="X37"/>
  <c r="X36"/>
  <c r="X35"/>
  <c r="X34"/>
  <c r="Y34" s="1"/>
  <c r="X33"/>
  <c r="X32"/>
  <c r="X31"/>
  <c r="X30"/>
  <c r="Y30" s="1"/>
  <c r="X29"/>
  <c r="Y29"/>
  <c r="X28"/>
  <c r="X27"/>
  <c r="X24" s="1"/>
  <c r="X9" i="2" s="1"/>
  <c r="X26" i="1"/>
  <c r="X25"/>
  <c r="V39"/>
  <c r="V38"/>
  <c r="V37"/>
  <c r="V36"/>
  <c r="V35"/>
  <c r="V34"/>
  <c r="W34" s="1"/>
  <c r="V33"/>
  <c r="V32"/>
  <c r="V31"/>
  <c r="V30"/>
  <c r="W30" s="1"/>
  <c r="V29"/>
  <c r="V28"/>
  <c r="V27"/>
  <c r="V26"/>
  <c r="V25"/>
  <c r="T39"/>
  <c r="T38"/>
  <c r="U38" s="1"/>
  <c r="T37"/>
  <c r="U37" s="1"/>
  <c r="T36"/>
  <c r="T35"/>
  <c r="T34"/>
  <c r="T33"/>
  <c r="U33" s="1"/>
  <c r="T32"/>
  <c r="T31"/>
  <c r="T30"/>
  <c r="T29"/>
  <c r="U29" s="1"/>
  <c r="T28"/>
  <c r="T27"/>
  <c r="T26"/>
  <c r="U26" s="1"/>
  <c r="T25"/>
  <c r="R39"/>
  <c r="R38"/>
  <c r="S38" s="1"/>
  <c r="R37"/>
  <c r="S37" s="1"/>
  <c r="R36"/>
  <c r="R35"/>
  <c r="R34"/>
  <c r="S34" s="1"/>
  <c r="R33"/>
  <c r="S33" s="1"/>
  <c r="R32"/>
  <c r="R31"/>
  <c r="R30"/>
  <c r="R29"/>
  <c r="S29" s="1"/>
  <c r="R28"/>
  <c r="R27"/>
  <c r="R26"/>
  <c r="R25"/>
  <c r="P39"/>
  <c r="P38"/>
  <c r="P37"/>
  <c r="P36"/>
  <c r="Q36" s="1"/>
  <c r="P35"/>
  <c r="P34"/>
  <c r="P33"/>
  <c r="Q33"/>
  <c r="P32"/>
  <c r="P31"/>
  <c r="P30"/>
  <c r="Q30" s="1"/>
  <c r="P29"/>
  <c r="Q29" s="1"/>
  <c r="P28"/>
  <c r="P27"/>
  <c r="P26"/>
  <c r="P25"/>
  <c r="Z23"/>
  <c r="AA23"/>
  <c r="Z22"/>
  <c r="AA22"/>
  <c r="Z21"/>
  <c r="Z20"/>
  <c r="Z19"/>
  <c r="Z18"/>
  <c r="Z17"/>
  <c r="Z16"/>
  <c r="Z15"/>
  <c r="X23"/>
  <c r="X22"/>
  <c r="X21"/>
  <c r="X20"/>
  <c r="X19"/>
  <c r="X18"/>
  <c r="X17"/>
  <c r="X16"/>
  <c r="X15"/>
  <c r="X14"/>
  <c r="X13"/>
  <c r="V23"/>
  <c r="W23"/>
  <c r="V22"/>
  <c r="V21"/>
  <c r="V20"/>
  <c r="V19"/>
  <c r="V18"/>
  <c r="V17"/>
  <c r="V16"/>
  <c r="V15"/>
  <c r="V14"/>
  <c r="T23"/>
  <c r="T22"/>
  <c r="T21"/>
  <c r="T20"/>
  <c r="T19"/>
  <c r="U19" s="1"/>
  <c r="T18"/>
  <c r="T17"/>
  <c r="T16"/>
  <c r="T15"/>
  <c r="T14"/>
  <c r="R23"/>
  <c r="S23" s="1"/>
  <c r="R22"/>
  <c r="R21"/>
  <c r="S21"/>
  <c r="R20"/>
  <c r="R19"/>
  <c r="R18"/>
  <c r="R17"/>
  <c r="R16"/>
  <c r="R15"/>
  <c r="R14"/>
  <c r="P23"/>
  <c r="Q23" s="1"/>
  <c r="P22"/>
  <c r="P21"/>
  <c r="P20"/>
  <c r="P19"/>
  <c r="Q19" s="1"/>
  <c r="P18"/>
  <c r="P17"/>
  <c r="P16"/>
  <c r="P15"/>
  <c r="P14"/>
  <c r="Z12"/>
  <c r="Z11"/>
  <c r="AA11" s="1"/>
  <c r="Z10"/>
  <c r="Z9"/>
  <c r="Z8"/>
  <c r="Z7"/>
  <c r="Z6" s="1"/>
  <c r="Z7" i="2" s="1"/>
  <c r="X12" i="1"/>
  <c r="X11"/>
  <c r="X10"/>
  <c r="X9"/>
  <c r="Y9" s="1"/>
  <c r="X8"/>
  <c r="X7"/>
  <c r="V12"/>
  <c r="V11"/>
  <c r="W11" s="1"/>
  <c r="V10"/>
  <c r="V9"/>
  <c r="W9"/>
  <c r="V8"/>
  <c r="V7"/>
  <c r="T12"/>
  <c r="T11"/>
  <c r="U11" s="1"/>
  <c r="T10"/>
  <c r="T9"/>
  <c r="T8"/>
  <c r="T7"/>
  <c r="R12"/>
  <c r="R11"/>
  <c r="R10"/>
  <c r="R9"/>
  <c r="R8"/>
  <c r="R7"/>
  <c r="P12"/>
  <c r="P11"/>
  <c r="P10"/>
  <c r="P9"/>
  <c r="P8"/>
  <c r="P7"/>
  <c r="N286"/>
  <c r="O286" s="1"/>
  <c r="N285"/>
  <c r="N284"/>
  <c r="N282"/>
  <c r="N281"/>
  <c r="N280"/>
  <c r="N278"/>
  <c r="N277"/>
  <c r="N276"/>
  <c r="N274"/>
  <c r="N273"/>
  <c r="N272"/>
  <c r="O272" s="1"/>
  <c r="N271"/>
  <c r="N268" s="1"/>
  <c r="N270"/>
  <c r="N269"/>
  <c r="N267"/>
  <c r="N266"/>
  <c r="N265"/>
  <c r="N264"/>
  <c r="O264" s="1"/>
  <c r="N263"/>
  <c r="N262"/>
  <c r="N260"/>
  <c r="O260" s="1"/>
  <c r="N259"/>
  <c r="N258" s="1"/>
  <c r="N257"/>
  <c r="N256"/>
  <c r="N255"/>
  <c r="N253" s="1"/>
  <c r="N254"/>
  <c r="N252"/>
  <c r="N251"/>
  <c r="N250"/>
  <c r="N249"/>
  <c r="O249" s="1"/>
  <c r="N248"/>
  <c r="N246"/>
  <c r="O246"/>
  <c r="N245"/>
  <c r="O245" s="1"/>
  <c r="N244"/>
  <c r="N243"/>
  <c r="N242"/>
  <c r="N241"/>
  <c r="N239"/>
  <c r="N238"/>
  <c r="N237" s="1"/>
  <c r="N236"/>
  <c r="N235"/>
  <c r="N234" s="1"/>
  <c r="N48" i="2" s="1"/>
  <c r="N233" i="1"/>
  <c r="N231"/>
  <c r="O231" s="1"/>
  <c r="N230"/>
  <c r="N228"/>
  <c r="N227"/>
  <c r="N226"/>
  <c r="N225"/>
  <c r="N224"/>
  <c r="N223"/>
  <c r="N44" i="2" s="1"/>
  <c r="N222" i="1"/>
  <c r="N221"/>
  <c r="N219"/>
  <c r="N218"/>
  <c r="N217"/>
  <c r="O217" s="1"/>
  <c r="N216"/>
  <c r="N215"/>
  <c r="N213"/>
  <c r="O213" s="1"/>
  <c r="N212"/>
  <c r="N211" s="1"/>
  <c r="N41" i="2" s="1"/>
  <c r="N209" i="1"/>
  <c r="N210"/>
  <c r="N208"/>
  <c r="O208" s="1"/>
  <c r="N206"/>
  <c r="N204"/>
  <c r="N203"/>
  <c r="N202" s="1"/>
  <c r="N38" i="2" s="1"/>
  <c r="N201" i="1"/>
  <c r="O201" s="1"/>
  <c r="N200"/>
  <c r="N198"/>
  <c r="N197"/>
  <c r="N195"/>
  <c r="O195" s="1"/>
  <c r="N194"/>
  <c r="N193"/>
  <c r="N192"/>
  <c r="N191"/>
  <c r="N190" s="1"/>
  <c r="N189"/>
  <c r="N188"/>
  <c r="L188"/>
  <c r="L187" s="1"/>
  <c r="N183"/>
  <c r="N184"/>
  <c r="N185"/>
  <c r="N186"/>
  <c r="N182"/>
  <c r="N181" s="1"/>
  <c r="N32" i="2" s="1"/>
  <c r="N180" i="1"/>
  <c r="N177" s="1"/>
  <c r="N179"/>
  <c r="O179" s="1"/>
  <c r="N178"/>
  <c r="N175"/>
  <c r="N176"/>
  <c r="N174"/>
  <c r="N172"/>
  <c r="N164"/>
  <c r="O164" s="1"/>
  <c r="N165"/>
  <c r="N166"/>
  <c r="N163"/>
  <c r="N155"/>
  <c r="O155" s="1"/>
  <c r="N156"/>
  <c r="N157"/>
  <c r="N158"/>
  <c r="O158" s="1"/>
  <c r="N159"/>
  <c r="O159" s="1"/>
  <c r="N160"/>
  <c r="N161"/>
  <c r="N154"/>
  <c r="O154" s="1"/>
  <c r="N153"/>
  <c r="N152"/>
  <c r="N151" s="1"/>
  <c r="N144"/>
  <c r="N145"/>
  <c r="O145" s="1"/>
  <c r="N146"/>
  <c r="N147"/>
  <c r="N148"/>
  <c r="N149"/>
  <c r="O149" s="1"/>
  <c r="N150"/>
  <c r="N143"/>
  <c r="N138"/>
  <c r="N139"/>
  <c r="N140"/>
  <c r="N141"/>
  <c r="N137"/>
  <c r="N123"/>
  <c r="O123" s="1"/>
  <c r="N124"/>
  <c r="N125"/>
  <c r="N126"/>
  <c r="N127"/>
  <c r="O127" s="1"/>
  <c r="N128"/>
  <c r="N129"/>
  <c r="N130"/>
  <c r="N131"/>
  <c r="O131" s="1"/>
  <c r="N132"/>
  <c r="N133"/>
  <c r="N134"/>
  <c r="N135"/>
  <c r="O135" s="1"/>
  <c r="N122"/>
  <c r="N121" s="1"/>
  <c r="N108"/>
  <c r="N109"/>
  <c r="N110"/>
  <c r="N111"/>
  <c r="N112"/>
  <c r="N113"/>
  <c r="N114"/>
  <c r="N115"/>
  <c r="N116"/>
  <c r="N117"/>
  <c r="N118"/>
  <c r="N119"/>
  <c r="N120"/>
  <c r="N107"/>
  <c r="N104"/>
  <c r="O104" s="1"/>
  <c r="N105"/>
  <c r="N103"/>
  <c r="O103" s="1"/>
  <c r="N100"/>
  <c r="N101"/>
  <c r="O101" s="1"/>
  <c r="N99"/>
  <c r="L99"/>
  <c r="N91"/>
  <c r="O91" s="1"/>
  <c r="N92"/>
  <c r="N93"/>
  <c r="N94"/>
  <c r="O94"/>
  <c r="N95"/>
  <c r="N96"/>
  <c r="N97"/>
  <c r="N90"/>
  <c r="N83"/>
  <c r="N84"/>
  <c r="N85"/>
  <c r="N86"/>
  <c r="O86"/>
  <c r="N87"/>
  <c r="N88"/>
  <c r="N82"/>
  <c r="N74"/>
  <c r="N75"/>
  <c r="N76"/>
  <c r="N77"/>
  <c r="N78"/>
  <c r="N79"/>
  <c r="N80"/>
  <c r="N73"/>
  <c r="N53"/>
  <c r="O53"/>
  <c r="N54"/>
  <c r="N55"/>
  <c r="N56"/>
  <c r="O56"/>
  <c r="N57"/>
  <c r="O57" s="1"/>
  <c r="N52"/>
  <c r="N51" s="1"/>
  <c r="N42"/>
  <c r="N43"/>
  <c r="N44"/>
  <c r="O44" s="1"/>
  <c r="N45"/>
  <c r="N46"/>
  <c r="O46" s="1"/>
  <c r="N47"/>
  <c r="N48"/>
  <c r="N49"/>
  <c r="N50"/>
  <c r="O50"/>
  <c r="N41"/>
  <c r="N26"/>
  <c r="N27"/>
  <c r="N28"/>
  <c r="O28" s="1"/>
  <c r="N29"/>
  <c r="N30"/>
  <c r="N31"/>
  <c r="N32"/>
  <c r="O32" s="1"/>
  <c r="N33"/>
  <c r="N34"/>
  <c r="O34" s="1"/>
  <c r="N35"/>
  <c r="N36"/>
  <c r="O36" s="1"/>
  <c r="N37"/>
  <c r="N38"/>
  <c r="O38" s="1"/>
  <c r="N39"/>
  <c r="N25"/>
  <c r="N15"/>
  <c r="N16"/>
  <c r="N17"/>
  <c r="N18"/>
  <c r="N19"/>
  <c r="N20"/>
  <c r="N21"/>
  <c r="N22"/>
  <c r="O22"/>
  <c r="N23"/>
  <c r="O23" s="1"/>
  <c r="N14"/>
  <c r="N8"/>
  <c r="N9"/>
  <c r="O9" s="1"/>
  <c r="N10"/>
  <c r="N11"/>
  <c r="O11"/>
  <c r="N12"/>
  <c r="N7"/>
  <c r="C56" i="2"/>
  <c r="C74"/>
  <c r="C13" i="3" s="1"/>
  <c r="C297" i="1" s="1"/>
  <c r="C49" i="2"/>
  <c r="C73" s="1"/>
  <c r="C36"/>
  <c r="C72" s="1"/>
  <c r="C30"/>
  <c r="C71"/>
  <c r="C22"/>
  <c r="C70" s="1"/>
  <c r="C19"/>
  <c r="C69"/>
  <c r="C8" i="3" s="1"/>
  <c r="C292" i="1" s="1"/>
  <c r="C11" i="2"/>
  <c r="C68" s="1"/>
  <c r="C7" i="3" s="1"/>
  <c r="L285" i="1"/>
  <c r="L286"/>
  <c r="L284"/>
  <c r="L281"/>
  <c r="L282"/>
  <c r="L280"/>
  <c r="L277"/>
  <c r="L278"/>
  <c r="L276"/>
  <c r="L274"/>
  <c r="L273" s="1"/>
  <c r="L58" i="2" s="1"/>
  <c r="L270" i="1"/>
  <c r="L271"/>
  <c r="M271" s="1"/>
  <c r="L272"/>
  <c r="L269"/>
  <c r="L263"/>
  <c r="L264"/>
  <c r="L265"/>
  <c r="L266"/>
  <c r="L261" s="1"/>
  <c r="L267"/>
  <c r="L262"/>
  <c r="L260"/>
  <c r="L258" s="1"/>
  <c r="L259"/>
  <c r="L255"/>
  <c r="L256"/>
  <c r="L257"/>
  <c r="L254"/>
  <c r="L249"/>
  <c r="L250"/>
  <c r="L251"/>
  <c r="L247" s="1"/>
  <c r="L252"/>
  <c r="L248"/>
  <c r="L242"/>
  <c r="L243"/>
  <c r="L244"/>
  <c r="L245"/>
  <c r="M245" s="1"/>
  <c r="L246"/>
  <c r="M246"/>
  <c r="L241"/>
  <c r="L239"/>
  <c r="L238"/>
  <c r="L236"/>
  <c r="L235"/>
  <c r="L234"/>
  <c r="L48" i="2" s="1"/>
  <c r="L233" i="1"/>
  <c r="L232"/>
  <c r="L231"/>
  <c r="L229" s="1"/>
  <c r="L230"/>
  <c r="L228"/>
  <c r="L227"/>
  <c r="L225"/>
  <c r="L226"/>
  <c r="M226" s="1"/>
  <c r="L224"/>
  <c r="L223" s="1"/>
  <c r="L222"/>
  <c r="M222" s="1"/>
  <c r="L221"/>
  <c r="L216"/>
  <c r="L217"/>
  <c r="L218"/>
  <c r="L219"/>
  <c r="L215"/>
  <c r="M215"/>
  <c r="L213"/>
  <c r="L212"/>
  <c r="L209"/>
  <c r="L210"/>
  <c r="L208"/>
  <c r="L206"/>
  <c r="L205"/>
  <c r="L204"/>
  <c r="M204" s="1"/>
  <c r="L203"/>
  <c r="L201"/>
  <c r="M201"/>
  <c r="L200"/>
  <c r="L198"/>
  <c r="M198"/>
  <c r="L197"/>
  <c r="L196" s="1"/>
  <c r="L192"/>
  <c r="L193"/>
  <c r="L194"/>
  <c r="L195"/>
  <c r="M195"/>
  <c r="L191"/>
  <c r="L189"/>
  <c r="L33" i="2"/>
  <c r="L183" i="1"/>
  <c r="L184"/>
  <c r="L185"/>
  <c r="L186"/>
  <c r="M186" s="1"/>
  <c r="L182"/>
  <c r="L179"/>
  <c r="L180"/>
  <c r="M180" s="1"/>
  <c r="L178"/>
  <c r="L177" s="1"/>
  <c r="L175"/>
  <c r="L176"/>
  <c r="L174"/>
  <c r="M174" s="1"/>
  <c r="L169"/>
  <c r="M169" s="1"/>
  <c r="L170"/>
  <c r="L171"/>
  <c r="L172"/>
  <c r="L168"/>
  <c r="L164"/>
  <c r="L165"/>
  <c r="L166"/>
  <c r="L163"/>
  <c r="M163"/>
  <c r="L155"/>
  <c r="L156"/>
  <c r="M156" s="1"/>
  <c r="L157"/>
  <c r="L158"/>
  <c r="M158" s="1"/>
  <c r="L159"/>
  <c r="L160"/>
  <c r="L161"/>
  <c r="L154"/>
  <c r="L152"/>
  <c r="L151"/>
  <c r="L144"/>
  <c r="L145"/>
  <c r="M145"/>
  <c r="L146"/>
  <c r="L142" s="1"/>
  <c r="L24" i="2" s="1"/>
  <c r="L147" i="1"/>
  <c r="L148"/>
  <c r="L149"/>
  <c r="M149"/>
  <c r="L150"/>
  <c r="L143"/>
  <c r="L138"/>
  <c r="L139"/>
  <c r="L140"/>
  <c r="L141"/>
  <c r="L137"/>
  <c r="L123"/>
  <c r="L124"/>
  <c r="L125"/>
  <c r="L126"/>
  <c r="L127"/>
  <c r="L128"/>
  <c r="L129"/>
  <c r="L130"/>
  <c r="L131"/>
  <c r="L132"/>
  <c r="L133"/>
  <c r="L134"/>
  <c r="L135"/>
  <c r="L122"/>
  <c r="L108"/>
  <c r="L109"/>
  <c r="L110"/>
  <c r="L111"/>
  <c r="L112"/>
  <c r="L113"/>
  <c r="L114"/>
  <c r="L115"/>
  <c r="L116"/>
  <c r="L117"/>
  <c r="L118"/>
  <c r="L119"/>
  <c r="M119" s="1"/>
  <c r="L120"/>
  <c r="L107"/>
  <c r="L104"/>
  <c r="L105"/>
  <c r="L103"/>
  <c r="L100"/>
  <c r="M100"/>
  <c r="L101"/>
  <c r="L91"/>
  <c r="M91"/>
  <c r="L92"/>
  <c r="M92" s="1"/>
  <c r="L93"/>
  <c r="L94"/>
  <c r="L95"/>
  <c r="M95"/>
  <c r="L96"/>
  <c r="L97"/>
  <c r="M97"/>
  <c r="L90"/>
  <c r="M90" s="1"/>
  <c r="L83"/>
  <c r="M83" s="1"/>
  <c r="L84"/>
  <c r="L85"/>
  <c r="L86"/>
  <c r="L87"/>
  <c r="M87"/>
  <c r="L88"/>
  <c r="L82"/>
  <c r="L74"/>
  <c r="L75"/>
  <c r="M75"/>
  <c r="L76"/>
  <c r="L77"/>
  <c r="M77"/>
  <c r="L78"/>
  <c r="L79"/>
  <c r="L80"/>
  <c r="L73"/>
  <c r="L61"/>
  <c r="L62"/>
  <c r="L63"/>
  <c r="L64"/>
  <c r="L65"/>
  <c r="L66"/>
  <c r="M66" s="1"/>
  <c r="L67"/>
  <c r="L68"/>
  <c r="L69"/>
  <c r="M69" s="1"/>
  <c r="L70"/>
  <c r="M70" s="1"/>
  <c r="L71"/>
  <c r="L60"/>
  <c r="L53"/>
  <c r="L54"/>
  <c r="M54" s="1"/>
  <c r="L55"/>
  <c r="L56"/>
  <c r="L57"/>
  <c r="M57" s="1"/>
  <c r="L52"/>
  <c r="L42"/>
  <c r="L43"/>
  <c r="L44"/>
  <c r="M44" s="1"/>
  <c r="L45"/>
  <c r="L46"/>
  <c r="L47"/>
  <c r="L48"/>
  <c r="L49"/>
  <c r="L50"/>
  <c r="L41"/>
  <c r="L26"/>
  <c r="L27"/>
  <c r="L28"/>
  <c r="L29"/>
  <c r="M29" s="1"/>
  <c r="L30"/>
  <c r="L31"/>
  <c r="L32"/>
  <c r="L33"/>
  <c r="L34"/>
  <c r="M34"/>
  <c r="L35"/>
  <c r="L36"/>
  <c r="L37"/>
  <c r="M37" s="1"/>
  <c r="L38"/>
  <c r="M38" s="1"/>
  <c r="L39"/>
  <c r="L25"/>
  <c r="L15"/>
  <c r="L16"/>
  <c r="L17"/>
  <c r="M17"/>
  <c r="L18"/>
  <c r="M18" s="1"/>
  <c r="L19"/>
  <c r="M19" s="1"/>
  <c r="L20"/>
  <c r="L21"/>
  <c r="M21" s="1"/>
  <c r="L22"/>
  <c r="L23"/>
  <c r="M23"/>
  <c r="L14"/>
  <c r="L8"/>
  <c r="L9"/>
  <c r="L10"/>
  <c r="L11"/>
  <c r="L12"/>
  <c r="L7"/>
  <c r="J285"/>
  <c r="K285" s="1"/>
  <c r="J286"/>
  <c r="K286" s="1"/>
  <c r="J284"/>
  <c r="J281"/>
  <c r="J282"/>
  <c r="K282" s="1"/>
  <c r="J280"/>
  <c r="J277"/>
  <c r="K277"/>
  <c r="J278"/>
  <c r="J276"/>
  <c r="K276" s="1"/>
  <c r="J274"/>
  <c r="J273"/>
  <c r="J270"/>
  <c r="J271"/>
  <c r="J272"/>
  <c r="K272"/>
  <c r="J269"/>
  <c r="J263"/>
  <c r="J264"/>
  <c r="J265"/>
  <c r="J266"/>
  <c r="J267"/>
  <c r="K267" s="1"/>
  <c r="J262"/>
  <c r="K262" s="1"/>
  <c r="J260"/>
  <c r="K260"/>
  <c r="J259"/>
  <c r="J255"/>
  <c r="J256"/>
  <c r="J257"/>
  <c r="K257" s="1"/>
  <c r="J254"/>
  <c r="J249"/>
  <c r="J250"/>
  <c r="J251"/>
  <c r="J252"/>
  <c r="K252" s="1"/>
  <c r="J248"/>
  <c r="J242"/>
  <c r="J243"/>
  <c r="K243" s="1"/>
  <c r="J244"/>
  <c r="J245"/>
  <c r="K245" s="1"/>
  <c r="J246"/>
  <c r="K246"/>
  <c r="J241"/>
  <c r="J239"/>
  <c r="J238"/>
  <c r="J237"/>
  <c r="J50" i="2" s="1"/>
  <c r="J235" i="1"/>
  <c r="J233"/>
  <c r="J232" s="1"/>
  <c r="J231"/>
  <c r="J230"/>
  <c r="J227"/>
  <c r="J225"/>
  <c r="J226"/>
  <c r="K226" s="1"/>
  <c r="J224"/>
  <c r="J222"/>
  <c r="K222" s="1"/>
  <c r="J221"/>
  <c r="J216"/>
  <c r="K216" s="1"/>
  <c r="J217"/>
  <c r="J218"/>
  <c r="J219"/>
  <c r="J215"/>
  <c r="J213"/>
  <c r="J212"/>
  <c r="J211"/>
  <c r="J209"/>
  <c r="J207" s="1"/>
  <c r="J210"/>
  <c r="J208"/>
  <c r="J206"/>
  <c r="J205" s="1"/>
  <c r="J204"/>
  <c r="K204"/>
  <c r="J203"/>
  <c r="J202" s="1"/>
  <c r="J201"/>
  <c r="K201" s="1"/>
  <c r="J200"/>
  <c r="J199"/>
  <c r="J198"/>
  <c r="J197"/>
  <c r="J196"/>
  <c r="J192"/>
  <c r="K192" s="1"/>
  <c r="J193"/>
  <c r="J194"/>
  <c r="J195"/>
  <c r="K195" s="1"/>
  <c r="J191"/>
  <c r="J189"/>
  <c r="J188"/>
  <c r="J187"/>
  <c r="J33" i="2" s="1"/>
  <c r="J183" i="1"/>
  <c r="J184"/>
  <c r="J185"/>
  <c r="J186"/>
  <c r="K186" s="1"/>
  <c r="J182"/>
  <c r="J179"/>
  <c r="K179" s="1"/>
  <c r="J180"/>
  <c r="J178"/>
  <c r="J177" s="1"/>
  <c r="J175"/>
  <c r="J176"/>
  <c r="J174"/>
  <c r="J173" s="1"/>
  <c r="J169"/>
  <c r="J170"/>
  <c r="J171"/>
  <c r="J172"/>
  <c r="J168"/>
  <c r="J164"/>
  <c r="J165"/>
  <c r="K165" s="1"/>
  <c r="J166"/>
  <c r="J163"/>
  <c r="J155"/>
  <c r="K155"/>
  <c r="J156"/>
  <c r="J157"/>
  <c r="J158"/>
  <c r="K158" s="1"/>
  <c r="J159"/>
  <c r="K159" s="1"/>
  <c r="J160"/>
  <c r="J161"/>
  <c r="K161"/>
  <c r="J154"/>
  <c r="J152"/>
  <c r="J151"/>
  <c r="J144"/>
  <c r="K144" s="1"/>
  <c r="J145"/>
  <c r="J146"/>
  <c r="J147"/>
  <c r="J148"/>
  <c r="K148" s="1"/>
  <c r="J149"/>
  <c r="J150"/>
  <c r="J143"/>
  <c r="J138"/>
  <c r="K138" s="1"/>
  <c r="J139"/>
  <c r="K139" s="1"/>
  <c r="J140"/>
  <c r="J141"/>
  <c r="J137"/>
  <c r="J136"/>
  <c r="J123"/>
  <c r="J124"/>
  <c r="J125"/>
  <c r="J126"/>
  <c r="K126" s="1"/>
  <c r="J127"/>
  <c r="J128"/>
  <c r="J129"/>
  <c r="J130"/>
  <c r="K130" s="1"/>
  <c r="J131"/>
  <c r="J132"/>
  <c r="J133"/>
  <c r="J134"/>
  <c r="K134" s="1"/>
  <c r="J135"/>
  <c r="J122"/>
  <c r="J108"/>
  <c r="K108" s="1"/>
  <c r="J109"/>
  <c r="K109" s="1"/>
  <c r="J110"/>
  <c r="J111"/>
  <c r="J112"/>
  <c r="K112" s="1"/>
  <c r="J113"/>
  <c r="K113" s="1"/>
  <c r="J114"/>
  <c r="J115"/>
  <c r="J116"/>
  <c r="K116" s="1"/>
  <c r="J117"/>
  <c r="K117" s="1"/>
  <c r="J118"/>
  <c r="J119"/>
  <c r="J120"/>
  <c r="K120" s="1"/>
  <c r="J107"/>
  <c r="J104"/>
  <c r="J105"/>
  <c r="J103"/>
  <c r="K103" s="1"/>
  <c r="J102"/>
  <c r="J18" i="2" s="1"/>
  <c r="J100" i="1"/>
  <c r="J101"/>
  <c r="J99"/>
  <c r="K99" s="1"/>
  <c r="J98"/>
  <c r="J91"/>
  <c r="K91"/>
  <c r="J92"/>
  <c r="K92" s="1"/>
  <c r="J93"/>
  <c r="J94"/>
  <c r="K94"/>
  <c r="J95"/>
  <c r="K95" s="1"/>
  <c r="J96"/>
  <c r="K96" s="1"/>
  <c r="J97"/>
  <c r="K97"/>
  <c r="J90"/>
  <c r="J83"/>
  <c r="J84"/>
  <c r="J85"/>
  <c r="J86"/>
  <c r="J87"/>
  <c r="J88"/>
  <c r="J82"/>
  <c r="J81" s="1"/>
  <c r="J74"/>
  <c r="J75"/>
  <c r="J76"/>
  <c r="J77"/>
  <c r="K77" s="1"/>
  <c r="J78"/>
  <c r="K78" s="1"/>
  <c r="J79"/>
  <c r="K79" s="1"/>
  <c r="J80"/>
  <c r="J73"/>
  <c r="J61"/>
  <c r="J62"/>
  <c r="K62" s="1"/>
  <c r="J63"/>
  <c r="J64"/>
  <c r="K64" s="1"/>
  <c r="J65"/>
  <c r="J66"/>
  <c r="K66"/>
  <c r="J67"/>
  <c r="K67" s="1"/>
  <c r="J68"/>
  <c r="J69"/>
  <c r="J70"/>
  <c r="J71"/>
  <c r="J60"/>
  <c r="J53"/>
  <c r="J54"/>
  <c r="J55"/>
  <c r="J56"/>
  <c r="J57"/>
  <c r="J58"/>
  <c r="J52"/>
  <c r="J42"/>
  <c r="J43"/>
  <c r="J44"/>
  <c r="J45"/>
  <c r="J46"/>
  <c r="J47"/>
  <c r="J48"/>
  <c r="K48"/>
  <c r="J49"/>
  <c r="J50"/>
  <c r="J41"/>
  <c r="B10" i="2"/>
  <c r="B9"/>
  <c r="E285" i="1"/>
  <c r="F285" s="1"/>
  <c r="E286"/>
  <c r="E284"/>
  <c r="F284"/>
  <c r="E281"/>
  <c r="G281" s="1"/>
  <c r="E282"/>
  <c r="G282"/>
  <c r="E280"/>
  <c r="G280" s="1"/>
  <c r="E277"/>
  <c r="F277"/>
  <c r="E278"/>
  <c r="G278" s="1"/>
  <c r="F278"/>
  <c r="E276"/>
  <c r="E274"/>
  <c r="E270"/>
  <c r="E271"/>
  <c r="E272"/>
  <c r="E269"/>
  <c r="F269"/>
  <c r="E263"/>
  <c r="E264"/>
  <c r="G264"/>
  <c r="E265"/>
  <c r="E266"/>
  <c r="E267"/>
  <c r="E262"/>
  <c r="G262" s="1"/>
  <c r="E260"/>
  <c r="E259"/>
  <c r="E255"/>
  <c r="G255"/>
  <c r="E256"/>
  <c r="G256" s="1"/>
  <c r="E257"/>
  <c r="F257"/>
  <c r="E254"/>
  <c r="E249"/>
  <c r="E250"/>
  <c r="G250"/>
  <c r="E251"/>
  <c r="G251" s="1"/>
  <c r="E252"/>
  <c r="E248"/>
  <c r="E245"/>
  <c r="E246"/>
  <c r="E242"/>
  <c r="F242" s="1"/>
  <c r="E243"/>
  <c r="E244"/>
  <c r="E241"/>
  <c r="E239"/>
  <c r="E237" s="1"/>
  <c r="G239"/>
  <c r="E238"/>
  <c r="G238" s="1"/>
  <c r="E236"/>
  <c r="F236"/>
  <c r="E235"/>
  <c r="E233"/>
  <c r="E232"/>
  <c r="E231"/>
  <c r="E230"/>
  <c r="G230"/>
  <c r="E228"/>
  <c r="G228" s="1"/>
  <c r="E225"/>
  <c r="G225"/>
  <c r="E226"/>
  <c r="F226" s="1"/>
  <c r="E224"/>
  <c r="G224"/>
  <c r="E222"/>
  <c r="E221"/>
  <c r="E216"/>
  <c r="F216" s="1"/>
  <c r="E217"/>
  <c r="E218"/>
  <c r="F218"/>
  <c r="E219"/>
  <c r="E215"/>
  <c r="E213"/>
  <c r="F213" s="1"/>
  <c r="E212"/>
  <c r="F212" s="1"/>
  <c r="G212"/>
  <c r="E209"/>
  <c r="E210"/>
  <c r="F210"/>
  <c r="E208"/>
  <c r="G208" s="1"/>
  <c r="E206"/>
  <c r="E204"/>
  <c r="E203"/>
  <c r="F203"/>
  <c r="E201"/>
  <c r="E200"/>
  <c r="G200" s="1"/>
  <c r="E198"/>
  <c r="E197"/>
  <c r="E192"/>
  <c r="E193"/>
  <c r="F193"/>
  <c r="E194"/>
  <c r="E195"/>
  <c r="E191"/>
  <c r="F191" s="1"/>
  <c r="E189"/>
  <c r="E188"/>
  <c r="E183"/>
  <c r="G183" s="1"/>
  <c r="E184"/>
  <c r="E185"/>
  <c r="G185" s="1"/>
  <c r="E186"/>
  <c r="E182"/>
  <c r="E179"/>
  <c r="F179"/>
  <c r="E180"/>
  <c r="E178"/>
  <c r="G178" s="1"/>
  <c r="E175"/>
  <c r="E176"/>
  <c r="F176" s="1"/>
  <c r="E174"/>
  <c r="G174"/>
  <c r="E169"/>
  <c r="E170"/>
  <c r="E171"/>
  <c r="G171"/>
  <c r="E172"/>
  <c r="E168"/>
  <c r="E164"/>
  <c r="G164" s="1"/>
  <c r="E165"/>
  <c r="G165"/>
  <c r="E166"/>
  <c r="E163"/>
  <c r="E155"/>
  <c r="F155" s="1"/>
  <c r="E156"/>
  <c r="E157"/>
  <c r="F157" s="1"/>
  <c r="E158"/>
  <c r="E159"/>
  <c r="F159"/>
  <c r="E160"/>
  <c r="E161"/>
  <c r="E154"/>
  <c r="E152"/>
  <c r="E150"/>
  <c r="E144"/>
  <c r="E145"/>
  <c r="G145" s="1"/>
  <c r="E146"/>
  <c r="E147"/>
  <c r="G147" s="1"/>
  <c r="E148"/>
  <c r="G148"/>
  <c r="E149"/>
  <c r="G149" s="1"/>
  <c r="E143"/>
  <c r="F143"/>
  <c r="E138"/>
  <c r="G138" s="1"/>
  <c r="E139"/>
  <c r="E140"/>
  <c r="F140"/>
  <c r="E141"/>
  <c r="F141" s="1"/>
  <c r="E137"/>
  <c r="E123"/>
  <c r="E124"/>
  <c r="E125"/>
  <c r="E126"/>
  <c r="E127"/>
  <c r="G127"/>
  <c r="E128"/>
  <c r="E129"/>
  <c r="E130"/>
  <c r="G130"/>
  <c r="E131"/>
  <c r="G131" s="1"/>
  <c r="E132"/>
  <c r="E133"/>
  <c r="E134"/>
  <c r="G134"/>
  <c r="E135"/>
  <c r="G135" s="1"/>
  <c r="E122"/>
  <c r="G122" s="1"/>
  <c r="E108"/>
  <c r="E109"/>
  <c r="G109" s="1"/>
  <c r="E110"/>
  <c r="F110"/>
  <c r="E111"/>
  <c r="E112"/>
  <c r="F112"/>
  <c r="E113"/>
  <c r="E114"/>
  <c r="G114"/>
  <c r="E115"/>
  <c r="E116"/>
  <c r="F116"/>
  <c r="E117"/>
  <c r="G117" s="1"/>
  <c r="E118"/>
  <c r="G118"/>
  <c r="E119"/>
  <c r="E120"/>
  <c r="G120"/>
  <c r="E107"/>
  <c r="E104"/>
  <c r="F104"/>
  <c r="E105"/>
  <c r="E103"/>
  <c r="E100"/>
  <c r="E101"/>
  <c r="E99"/>
  <c r="E97"/>
  <c r="F97" s="1"/>
  <c r="E91"/>
  <c r="F91" s="1"/>
  <c r="E92"/>
  <c r="F92"/>
  <c r="E93"/>
  <c r="E89" s="1"/>
  <c r="E94"/>
  <c r="E95"/>
  <c r="F95"/>
  <c r="E96"/>
  <c r="F96" s="1"/>
  <c r="E90"/>
  <c r="E83"/>
  <c r="F83" s="1"/>
  <c r="E84"/>
  <c r="F84"/>
  <c r="E85"/>
  <c r="E86"/>
  <c r="E87"/>
  <c r="E88"/>
  <c r="E81" s="1"/>
  <c r="E82"/>
  <c r="E58"/>
  <c r="F58" s="1"/>
  <c r="E50"/>
  <c r="G50" s="1"/>
  <c r="F50"/>
  <c r="E49"/>
  <c r="F49" s="1"/>
  <c r="E53"/>
  <c r="E54"/>
  <c r="E55"/>
  <c r="F55"/>
  <c r="E56"/>
  <c r="G56" s="1"/>
  <c r="E57"/>
  <c r="E74"/>
  <c r="E75"/>
  <c r="E76"/>
  <c r="F76"/>
  <c r="E77"/>
  <c r="E78"/>
  <c r="E79"/>
  <c r="E80"/>
  <c r="E73"/>
  <c r="E72" s="1"/>
  <c r="E61"/>
  <c r="E62"/>
  <c r="G62" s="1"/>
  <c r="E63"/>
  <c r="F63"/>
  <c r="E64"/>
  <c r="G64" s="1"/>
  <c r="E65"/>
  <c r="E66"/>
  <c r="G66"/>
  <c r="E67"/>
  <c r="G67" s="1"/>
  <c r="E68"/>
  <c r="G68"/>
  <c r="E69"/>
  <c r="E70"/>
  <c r="E71"/>
  <c r="E60"/>
  <c r="G60" s="1"/>
  <c r="E52"/>
  <c r="G52" s="1"/>
  <c r="E42"/>
  <c r="E43"/>
  <c r="E44"/>
  <c r="E45"/>
  <c r="E46"/>
  <c r="G46" s="1"/>
  <c r="E47"/>
  <c r="E48"/>
  <c r="G48" s="1"/>
  <c r="E41"/>
  <c r="E26"/>
  <c r="G26"/>
  <c r="E27"/>
  <c r="G27" s="1"/>
  <c r="E28"/>
  <c r="G28" s="1"/>
  <c r="E29"/>
  <c r="E30"/>
  <c r="E31"/>
  <c r="G31" s="1"/>
  <c r="E32"/>
  <c r="G32" s="1"/>
  <c r="E33"/>
  <c r="E34"/>
  <c r="F34"/>
  <c r="E35"/>
  <c r="F35" s="1"/>
  <c r="E36"/>
  <c r="G36"/>
  <c r="E37"/>
  <c r="E38"/>
  <c r="G38"/>
  <c r="E39"/>
  <c r="G39" s="1"/>
  <c r="E25"/>
  <c r="F25"/>
  <c r="E15"/>
  <c r="E16"/>
  <c r="G16" s="1"/>
  <c r="E17"/>
  <c r="G17" s="1"/>
  <c r="E18"/>
  <c r="G18" s="1"/>
  <c r="E19"/>
  <c r="E20"/>
  <c r="E21"/>
  <c r="G21" s="1"/>
  <c r="E22"/>
  <c r="E23"/>
  <c r="E14"/>
  <c r="G14" s="1"/>
  <c r="E8"/>
  <c r="G8" s="1"/>
  <c r="E9"/>
  <c r="G9" s="1"/>
  <c r="E10"/>
  <c r="E11"/>
  <c r="G11" s="1"/>
  <c r="F11"/>
  <c r="E12"/>
  <c r="G12" s="1"/>
  <c r="X273"/>
  <c r="X58" i="2" s="1"/>
  <c r="X232" i="1"/>
  <c r="X47" i="2"/>
  <c r="N232" i="1"/>
  <c r="X45" i="2"/>
  <c r="J45"/>
  <c r="D279" i="1"/>
  <c r="D234"/>
  <c r="D229"/>
  <c r="D46" i="2"/>
  <c r="D43"/>
  <c r="D41"/>
  <c r="D199" i="1"/>
  <c r="D37" i="2" s="1"/>
  <c r="D173" i="1"/>
  <c r="D45" i="2"/>
  <c r="D205" i="1"/>
  <c r="D151"/>
  <c r="G213"/>
  <c r="S103"/>
  <c r="G248"/>
  <c r="G55"/>
  <c r="L202"/>
  <c r="M202" s="1"/>
  <c r="L89"/>
  <c r="G58"/>
  <c r="F238"/>
  <c r="F8"/>
  <c r="P177"/>
  <c r="C6" i="3"/>
  <c r="A296" i="1"/>
  <c r="A295"/>
  <c r="A294"/>
  <c r="A9" i="3"/>
  <c r="A7"/>
  <c r="A290" i="1"/>
  <c r="D25" i="2"/>
  <c r="B299" i="1"/>
  <c r="P28" i="2"/>
  <c r="Z34"/>
  <c r="R196" i="1"/>
  <c r="R35" i="2" s="1"/>
  <c r="X247" i="1"/>
  <c r="X52" i="2"/>
  <c r="X258" i="1"/>
  <c r="P61" i="2"/>
  <c r="F120" i="1"/>
  <c r="F114"/>
  <c r="F129"/>
  <c r="F127"/>
  <c r="F139"/>
  <c r="F75"/>
  <c r="F166"/>
  <c r="G277"/>
  <c r="G226"/>
  <c r="G143"/>
  <c r="G129"/>
  <c r="G123"/>
  <c r="G116"/>
  <c r="G112"/>
  <c r="F32"/>
  <c r="F249"/>
  <c r="R167"/>
  <c r="R28" i="2" s="1"/>
  <c r="P173" i="1"/>
  <c r="P29" i="2" s="1"/>
  <c r="P196" i="1"/>
  <c r="P31" i="2"/>
  <c r="V35"/>
  <c r="R102" i="1"/>
  <c r="R18" i="2" s="1"/>
  <c r="F14" i="1"/>
  <c r="F38"/>
  <c r="F103"/>
  <c r="K104"/>
  <c r="X121"/>
  <c r="X21" i="2" s="1"/>
  <c r="N207" i="1"/>
  <c r="R16" i="2"/>
  <c r="P21"/>
  <c r="G41" i="1"/>
  <c r="F27"/>
  <c r="I202"/>
  <c r="I196"/>
  <c r="I121"/>
  <c r="L121"/>
  <c r="L21" i="2"/>
  <c r="G176" i="1"/>
  <c r="G115"/>
  <c r="F130"/>
  <c r="F165"/>
  <c r="F208"/>
  <c r="F86"/>
  <c r="G192"/>
  <c r="G245"/>
  <c r="J6"/>
  <c r="M103"/>
  <c r="Q104"/>
  <c r="U104"/>
  <c r="G37"/>
  <c r="F39"/>
  <c r="F156"/>
  <c r="F171"/>
  <c r="F256"/>
  <c r="Z258"/>
  <c r="Z54" i="2"/>
  <c r="AA105" i="1"/>
  <c r="X55" i="2"/>
  <c r="G141" i="1"/>
  <c r="G139"/>
  <c r="V28" i="2"/>
  <c r="L72" i="1"/>
  <c r="L14" i="2"/>
  <c r="L136" i="1"/>
  <c r="S105"/>
  <c r="G276"/>
  <c r="G249"/>
  <c r="G241"/>
  <c r="G235"/>
  <c r="G203"/>
  <c r="G172"/>
  <c r="G166"/>
  <c r="G159"/>
  <c r="F185"/>
  <c r="R81"/>
  <c r="N196"/>
  <c r="T121"/>
  <c r="Z81"/>
  <c r="S285"/>
  <c r="Q285"/>
  <c r="U285"/>
  <c r="Y285"/>
  <c r="M285"/>
  <c r="O285"/>
  <c r="W285"/>
  <c r="Y282"/>
  <c r="AA282"/>
  <c r="W282"/>
  <c r="S282"/>
  <c r="M282"/>
  <c r="O282"/>
  <c r="Q282"/>
  <c r="U282"/>
  <c r="S277"/>
  <c r="O277"/>
  <c r="Y277"/>
  <c r="Q272"/>
  <c r="S272"/>
  <c r="W272"/>
  <c r="Y272"/>
  <c r="M272"/>
  <c r="AA272"/>
  <c r="U272"/>
  <c r="Y263"/>
  <c r="S265"/>
  <c r="U265"/>
  <c r="M265"/>
  <c r="Y265"/>
  <c r="W265"/>
  <c r="O265"/>
  <c r="Q265"/>
  <c r="K265"/>
  <c r="S260"/>
  <c r="M260"/>
  <c r="U260"/>
  <c r="Y260"/>
  <c r="W260"/>
  <c r="AA260"/>
  <c r="U255"/>
  <c r="Y255"/>
  <c r="W255"/>
  <c r="Q255"/>
  <c r="M255"/>
  <c r="O255"/>
  <c r="S255"/>
  <c r="U257"/>
  <c r="M249"/>
  <c r="U249"/>
  <c r="Y249"/>
  <c r="W249"/>
  <c r="Q249"/>
  <c r="Q238"/>
  <c r="AA238"/>
  <c r="Y238"/>
  <c r="U238"/>
  <c r="K238"/>
  <c r="S226"/>
  <c r="Q226"/>
  <c r="Y226"/>
  <c r="O226"/>
  <c r="Q222"/>
  <c r="AA222"/>
  <c r="W222"/>
  <c r="S222"/>
  <c r="U222"/>
  <c r="S216"/>
  <c r="W216"/>
  <c r="Y216"/>
  <c r="M216"/>
  <c r="AA216"/>
  <c r="U216"/>
  <c r="Q216"/>
  <c r="O216"/>
  <c r="S218"/>
  <c r="U218"/>
  <c r="M218"/>
  <c r="W218"/>
  <c r="Y218"/>
  <c r="Q218"/>
  <c r="O218"/>
  <c r="U215"/>
  <c r="Y215"/>
  <c r="S215"/>
  <c r="O215"/>
  <c r="W215"/>
  <c r="K215"/>
  <c r="O210"/>
  <c r="W210"/>
  <c r="M210"/>
  <c r="Y210"/>
  <c r="U210"/>
  <c r="Q210"/>
  <c r="M206"/>
  <c r="Q206"/>
  <c r="S206"/>
  <c r="Y206"/>
  <c r="W206"/>
  <c r="U206"/>
  <c r="AA206"/>
  <c r="O192"/>
  <c r="Q192"/>
  <c r="Y192"/>
  <c r="S192"/>
  <c r="AA192"/>
  <c r="U192"/>
  <c r="W192"/>
  <c r="M192"/>
  <c r="Q194"/>
  <c r="S194"/>
  <c r="Y194"/>
  <c r="W194"/>
  <c r="AA194"/>
  <c r="U194"/>
  <c r="M194"/>
  <c r="O194"/>
  <c r="Q189"/>
  <c r="W189"/>
  <c r="S183"/>
  <c r="M183"/>
  <c r="U183"/>
  <c r="AA183"/>
  <c r="W183"/>
  <c r="Q183"/>
  <c r="O183"/>
  <c r="M182"/>
  <c r="O182"/>
  <c r="Q182"/>
  <c r="W182"/>
  <c r="Y182"/>
  <c r="U182"/>
  <c r="S182"/>
  <c r="K182"/>
  <c r="U175"/>
  <c r="M175"/>
  <c r="Q175"/>
  <c r="Y175"/>
  <c r="W175"/>
  <c r="K175"/>
  <c r="O170"/>
  <c r="Q170"/>
  <c r="W170"/>
  <c r="Y170"/>
  <c r="U170"/>
  <c r="AA170"/>
  <c r="S170"/>
  <c r="M170"/>
  <c r="K170"/>
  <c r="Y164"/>
  <c r="U164"/>
  <c r="AA164"/>
  <c r="Q164"/>
  <c r="W164"/>
  <c r="Y155"/>
  <c r="U155"/>
  <c r="Q155"/>
  <c r="M155"/>
  <c r="W155"/>
  <c r="Q157"/>
  <c r="W159"/>
  <c r="Y159"/>
  <c r="M159"/>
  <c r="U159"/>
  <c r="S159"/>
  <c r="AA159"/>
  <c r="Q159"/>
  <c r="Q145"/>
  <c r="W145"/>
  <c r="K255"/>
  <c r="K249"/>
  <c r="K210"/>
  <c r="K200"/>
  <c r="K194"/>
  <c r="K183"/>
  <c r="K164"/>
  <c r="Y149"/>
  <c r="Q149"/>
  <c r="K149"/>
  <c r="M138"/>
  <c r="U138"/>
  <c r="O140"/>
  <c r="M140"/>
  <c r="Q140"/>
  <c r="AA140"/>
  <c r="S140"/>
  <c r="Y140"/>
  <c r="K140"/>
  <c r="W123"/>
  <c r="M123"/>
  <c r="Y123"/>
  <c r="U123"/>
  <c r="S123"/>
  <c r="Q123"/>
  <c r="AA125"/>
  <c r="Y125"/>
  <c r="Q125"/>
  <c r="U125"/>
  <c r="M125"/>
  <c r="S125"/>
  <c r="O125"/>
  <c r="W125"/>
  <c r="K125"/>
  <c r="W127"/>
  <c r="U127"/>
  <c r="S127"/>
  <c r="Q127"/>
  <c r="Y127"/>
  <c r="M127"/>
  <c r="Q129"/>
  <c r="M129"/>
  <c r="U129"/>
  <c r="S129"/>
  <c r="O129"/>
  <c r="Y129"/>
  <c r="AA129"/>
  <c r="K129"/>
  <c r="W131"/>
  <c r="Y131"/>
  <c r="S131"/>
  <c r="M131"/>
  <c r="U131"/>
  <c r="Q131"/>
  <c r="AA133"/>
  <c r="Y133"/>
  <c r="Q133"/>
  <c r="U133"/>
  <c r="M133"/>
  <c r="S133"/>
  <c r="O133"/>
  <c r="W133"/>
  <c r="K133"/>
  <c r="W135"/>
  <c r="U135"/>
  <c r="S135"/>
  <c r="Q135"/>
  <c r="Y135"/>
  <c r="M135"/>
  <c r="Q108"/>
  <c r="M108"/>
  <c r="S108"/>
  <c r="O108"/>
  <c r="AA108"/>
  <c r="Y108"/>
  <c r="W108"/>
  <c r="Y110"/>
  <c r="Q110"/>
  <c r="M110"/>
  <c r="O110"/>
  <c r="U110"/>
  <c r="AA110"/>
  <c r="Y112"/>
  <c r="W112"/>
  <c r="AA112"/>
  <c r="M112"/>
  <c r="S112"/>
  <c r="O112"/>
  <c r="Y114"/>
  <c r="U114"/>
  <c r="O114"/>
  <c r="M114"/>
  <c r="Q114"/>
  <c r="AA114"/>
  <c r="AA116"/>
  <c r="Y116"/>
  <c r="W116"/>
  <c r="U116"/>
  <c r="M116"/>
  <c r="S116"/>
  <c r="O116"/>
  <c r="W118"/>
  <c r="U118"/>
  <c r="AA118"/>
  <c r="S118"/>
  <c r="O118"/>
  <c r="Q118"/>
  <c r="Y118"/>
  <c r="Y120"/>
  <c r="W120"/>
  <c r="AA120"/>
  <c r="Q120"/>
  <c r="M120"/>
  <c r="S120"/>
  <c r="O120"/>
  <c r="M101"/>
  <c r="W101"/>
  <c r="Q94"/>
  <c r="U94"/>
  <c r="AA94"/>
  <c r="S94"/>
  <c r="M94"/>
  <c r="U96"/>
  <c r="AA96"/>
  <c r="K84"/>
  <c r="U86"/>
  <c r="Y86"/>
  <c r="S86"/>
  <c r="M86"/>
  <c r="AA86"/>
  <c r="Q86"/>
  <c r="O82"/>
  <c r="U82"/>
  <c r="Y82"/>
  <c r="S82"/>
  <c r="Q82"/>
  <c r="AA82"/>
  <c r="W82"/>
  <c r="O77"/>
  <c r="AA77"/>
  <c r="W77"/>
  <c r="Q77"/>
  <c r="O73"/>
  <c r="S73"/>
  <c r="Q73"/>
  <c r="M73"/>
  <c r="AA73"/>
  <c r="K73"/>
  <c r="W64"/>
  <c r="AA64"/>
  <c r="Y64"/>
  <c r="U64"/>
  <c r="Q64"/>
  <c r="M64"/>
  <c r="O64"/>
  <c r="S64"/>
  <c r="U68"/>
  <c r="O68"/>
  <c r="S68"/>
  <c r="AA68"/>
  <c r="Y68"/>
  <c r="Q68"/>
  <c r="M68"/>
  <c r="K68"/>
  <c r="AA60"/>
  <c r="Y60"/>
  <c r="Q60"/>
  <c r="U60"/>
  <c r="O60"/>
  <c r="S60"/>
  <c r="W60"/>
  <c r="M56"/>
  <c r="AA56"/>
  <c r="S56"/>
  <c r="K56"/>
  <c r="AA42"/>
  <c r="Y42"/>
  <c r="U42"/>
  <c r="O42"/>
  <c r="S42"/>
  <c r="M42"/>
  <c r="Q42"/>
  <c r="M46"/>
  <c r="Q46"/>
  <c r="S46"/>
  <c r="W46"/>
  <c r="AA46"/>
  <c r="Y46"/>
  <c r="K46"/>
  <c r="Y26"/>
  <c r="Q26"/>
  <c r="O26"/>
  <c r="M26"/>
  <c r="O30"/>
  <c r="M30"/>
  <c r="U30"/>
  <c r="U34"/>
  <c r="AA34"/>
  <c r="Q34"/>
  <c r="Q38"/>
  <c r="K38"/>
  <c r="U16"/>
  <c r="Y16"/>
  <c r="O16"/>
  <c r="AA16"/>
  <c r="S16"/>
  <c r="W16"/>
  <c r="M16"/>
  <c r="Q20"/>
  <c r="U20"/>
  <c r="W20"/>
  <c r="M20"/>
  <c r="S20"/>
  <c r="Y20"/>
  <c r="O20"/>
  <c r="AA20"/>
  <c r="Y14"/>
  <c r="Q14"/>
  <c r="M14"/>
  <c r="W14"/>
  <c r="M11"/>
  <c r="Q11"/>
  <c r="S11"/>
  <c r="K11"/>
  <c r="Q95"/>
  <c r="O95"/>
  <c r="AA95"/>
  <c r="S95"/>
  <c r="U95"/>
  <c r="Y95"/>
  <c r="M28"/>
  <c r="W28"/>
  <c r="Y28"/>
  <c r="Q28"/>
  <c r="U28"/>
  <c r="K28"/>
  <c r="S79"/>
  <c r="W79"/>
  <c r="U79"/>
  <c r="AA79"/>
  <c r="Q79"/>
  <c r="O79"/>
  <c r="Y79"/>
  <c r="M79"/>
  <c r="Q90"/>
  <c r="S90"/>
  <c r="W90"/>
  <c r="AA90"/>
  <c r="U90"/>
  <c r="W107"/>
  <c r="O111"/>
  <c r="Q111"/>
  <c r="W111"/>
  <c r="AA111"/>
  <c r="U111"/>
  <c r="Y111"/>
  <c r="M111"/>
  <c r="K111"/>
  <c r="Q115"/>
  <c r="W115"/>
  <c r="AA115"/>
  <c r="U115"/>
  <c r="Y115"/>
  <c r="M115"/>
  <c r="O115"/>
  <c r="Y119"/>
  <c r="O119"/>
  <c r="Q119"/>
  <c r="S119"/>
  <c r="W119"/>
  <c r="U119"/>
  <c r="K119"/>
  <c r="W124"/>
  <c r="U124"/>
  <c r="Y124"/>
  <c r="M124"/>
  <c r="O124"/>
  <c r="Q124"/>
  <c r="S124"/>
  <c r="Y128"/>
  <c r="M128"/>
  <c r="O128"/>
  <c r="Q128"/>
  <c r="S128"/>
  <c r="W128"/>
  <c r="AA128"/>
  <c r="U128"/>
  <c r="K128"/>
  <c r="W132"/>
  <c r="AA132"/>
  <c r="U132"/>
  <c r="Y132"/>
  <c r="M132"/>
  <c r="O132"/>
  <c r="Q132"/>
  <c r="S132"/>
  <c r="M139"/>
  <c r="U139"/>
  <c r="S139"/>
  <c r="AA139"/>
  <c r="W156"/>
  <c r="U156"/>
  <c r="S156"/>
  <c r="O156"/>
  <c r="Q156"/>
  <c r="M160"/>
  <c r="S160"/>
  <c r="O160"/>
  <c r="Q160"/>
  <c r="W160"/>
  <c r="U160"/>
  <c r="K160"/>
  <c r="W165"/>
  <c r="AA165"/>
  <c r="Y165"/>
  <c r="M165"/>
  <c r="S165"/>
  <c r="O165"/>
  <c r="Q165"/>
  <c r="M248"/>
  <c r="W248"/>
  <c r="Y248"/>
  <c r="AA248"/>
  <c r="Q248"/>
  <c r="K248"/>
  <c r="U276"/>
  <c r="Y276"/>
  <c r="Q276"/>
  <c r="O284"/>
  <c r="S284"/>
  <c r="W284"/>
  <c r="Y284"/>
  <c r="AA284"/>
  <c r="U284"/>
  <c r="Q284"/>
  <c r="K284"/>
  <c r="W22"/>
  <c r="U22"/>
  <c r="Y22"/>
  <c r="S22"/>
  <c r="M22"/>
  <c r="AA280"/>
  <c r="Y280"/>
  <c r="M280"/>
  <c r="O280"/>
  <c r="Q280"/>
  <c r="S280"/>
  <c r="W280"/>
  <c r="U280"/>
  <c r="K280"/>
  <c r="S271"/>
  <c r="Y271"/>
  <c r="U271"/>
  <c r="AA271"/>
  <c r="W271"/>
  <c r="O271"/>
  <c r="Y264"/>
  <c r="U264"/>
  <c r="W264"/>
  <c r="M264"/>
  <c r="Q264"/>
  <c r="S264"/>
  <c r="Q266"/>
  <c r="Y262"/>
  <c r="U262"/>
  <c r="W262"/>
  <c r="S262"/>
  <c r="M262"/>
  <c r="O262"/>
  <c r="AA262"/>
  <c r="O256"/>
  <c r="S256"/>
  <c r="U256"/>
  <c r="M256"/>
  <c r="W256"/>
  <c r="Y256"/>
  <c r="Q256"/>
  <c r="U241"/>
  <c r="Y241"/>
  <c r="M231"/>
  <c r="Y231"/>
  <c r="W231"/>
  <c r="U231"/>
  <c r="Q231"/>
  <c r="AA231"/>
  <c r="S225"/>
  <c r="Y225"/>
  <c r="Y224"/>
  <c r="S224"/>
  <c r="Q224"/>
  <c r="W224"/>
  <c r="O224"/>
  <c r="M224"/>
  <c r="U224"/>
  <c r="AA221"/>
  <c r="S217"/>
  <c r="Y217"/>
  <c r="U217"/>
  <c r="W217"/>
  <c r="M217"/>
  <c r="Q217"/>
  <c r="O219"/>
  <c r="W212"/>
  <c r="O212"/>
  <c r="Q212"/>
  <c r="S212"/>
  <c r="Y212"/>
  <c r="AA212"/>
  <c r="AA208"/>
  <c r="S208"/>
  <c r="M208"/>
  <c r="Q208"/>
  <c r="Y208"/>
  <c r="K208"/>
  <c r="Y203"/>
  <c r="AA203"/>
  <c r="S203"/>
  <c r="U203"/>
  <c r="M203"/>
  <c r="O203"/>
  <c r="M197"/>
  <c r="O197"/>
  <c r="Q197"/>
  <c r="W197"/>
  <c r="Y197"/>
  <c r="U197"/>
  <c r="S197"/>
  <c r="K197"/>
  <c r="Q193"/>
  <c r="W195"/>
  <c r="Q195"/>
  <c r="S195"/>
  <c r="U195"/>
  <c r="Y195"/>
  <c r="O188"/>
  <c r="Q188"/>
  <c r="Y188"/>
  <c r="U188"/>
  <c r="M188"/>
  <c r="K185"/>
  <c r="W179"/>
  <c r="AA179"/>
  <c r="U179"/>
  <c r="M179"/>
  <c r="S179"/>
  <c r="Y179"/>
  <c r="S178"/>
  <c r="O178"/>
  <c r="U178"/>
  <c r="Q178"/>
  <c r="M178"/>
  <c r="Y178"/>
  <c r="Q176"/>
  <c r="Y176"/>
  <c r="S176"/>
  <c r="W176"/>
  <c r="AA176"/>
  <c r="M176"/>
  <c r="O176"/>
  <c r="U169"/>
  <c r="O169"/>
  <c r="Q169"/>
  <c r="AA169"/>
  <c r="Y169"/>
  <c r="S169"/>
  <c r="W169"/>
  <c r="K169"/>
  <c r="S172"/>
  <c r="U172"/>
  <c r="Q163"/>
  <c r="Y163"/>
  <c r="O163"/>
  <c r="S163"/>
  <c r="AA163"/>
  <c r="W163"/>
  <c r="U163"/>
  <c r="K163"/>
  <c r="AA158"/>
  <c r="W158"/>
  <c r="U158"/>
  <c r="Y158"/>
  <c r="Q158"/>
  <c r="M154"/>
  <c r="Q154"/>
  <c r="S154"/>
  <c r="AA154"/>
  <c r="Y154"/>
  <c r="K145"/>
  <c r="K123"/>
  <c r="K127"/>
  <c r="K131"/>
  <c r="K135"/>
  <c r="K110"/>
  <c r="K114"/>
  <c r="K118"/>
  <c r="K101"/>
  <c r="K60"/>
  <c r="K42"/>
  <c r="K26"/>
  <c r="K16"/>
  <c r="K14"/>
  <c r="K115"/>
  <c r="K124"/>
  <c r="K132"/>
  <c r="K156"/>
  <c r="K22"/>
  <c r="K271"/>
  <c r="K264"/>
  <c r="K256"/>
  <c r="K231"/>
  <c r="K224"/>
  <c r="K217"/>
  <c r="K212"/>
  <c r="K203"/>
  <c r="K188"/>
  <c r="K176"/>
  <c r="O147"/>
  <c r="W147"/>
  <c r="M147"/>
  <c r="U147"/>
  <c r="AA147"/>
  <c r="Y147"/>
  <c r="S147"/>
  <c r="K147"/>
  <c r="M143"/>
  <c r="W143"/>
  <c r="S143"/>
  <c r="O143"/>
  <c r="Y143"/>
  <c r="U143"/>
  <c r="W141"/>
  <c r="Y141"/>
  <c r="O141"/>
  <c r="U141"/>
  <c r="Q141"/>
  <c r="M141"/>
  <c r="K141"/>
  <c r="W126"/>
  <c r="M126"/>
  <c r="U134"/>
  <c r="O134"/>
  <c r="O122"/>
  <c r="S122"/>
  <c r="Q122"/>
  <c r="AA122"/>
  <c r="W122"/>
  <c r="U122"/>
  <c r="Y122"/>
  <c r="M122"/>
  <c r="K122"/>
  <c r="AA109"/>
  <c r="Q113"/>
  <c r="O117"/>
  <c r="Y91"/>
  <c r="W91"/>
  <c r="U91"/>
  <c r="AA91"/>
  <c r="S91"/>
  <c r="M93"/>
  <c r="Y93"/>
  <c r="S93"/>
  <c r="O93"/>
  <c r="W93"/>
  <c r="U83"/>
  <c r="Q83"/>
  <c r="S83"/>
  <c r="O83"/>
  <c r="AA83"/>
  <c r="W83"/>
  <c r="K83"/>
  <c r="S85"/>
  <c r="AA85"/>
  <c r="W85"/>
  <c r="M85"/>
  <c r="O85"/>
  <c r="Q85"/>
  <c r="Q87"/>
  <c r="S87"/>
  <c r="W87"/>
  <c r="Y87"/>
  <c r="O87"/>
  <c r="U87"/>
  <c r="K87"/>
  <c r="S75"/>
  <c r="W75"/>
  <c r="Y75"/>
  <c r="AA75"/>
  <c r="U75"/>
  <c r="O75"/>
  <c r="S62"/>
  <c r="Q62"/>
  <c r="M62"/>
  <c r="Y62"/>
  <c r="AA62"/>
  <c r="W62"/>
  <c r="O62"/>
  <c r="Y66"/>
  <c r="AA66"/>
  <c r="O66"/>
  <c r="W66"/>
  <c r="Q66"/>
  <c r="U66"/>
  <c r="U70"/>
  <c r="Y70"/>
  <c r="AA70"/>
  <c r="W70"/>
  <c r="Q70"/>
  <c r="K70"/>
  <c r="W54"/>
  <c r="AA54"/>
  <c r="U54"/>
  <c r="S52"/>
  <c r="Y44"/>
  <c r="AA44"/>
  <c r="S44"/>
  <c r="Q44"/>
  <c r="W44"/>
  <c r="U44"/>
  <c r="Q48"/>
  <c r="M48"/>
  <c r="Y48"/>
  <c r="W48"/>
  <c r="O48"/>
  <c r="U48"/>
  <c r="S48"/>
  <c r="M32"/>
  <c r="Q32"/>
  <c r="U32"/>
  <c r="Y32"/>
  <c r="S32"/>
  <c r="U36"/>
  <c r="M36"/>
  <c r="S36"/>
  <c r="Y36"/>
  <c r="K36"/>
  <c r="AA25"/>
  <c r="Y25"/>
  <c r="M25"/>
  <c r="W25"/>
  <c r="Q25"/>
  <c r="W18"/>
  <c r="Y18"/>
  <c r="U18"/>
  <c r="AA18"/>
  <c r="Q18"/>
  <c r="K18"/>
  <c r="M9"/>
  <c r="AA9"/>
  <c r="S9"/>
  <c r="Q9"/>
  <c r="W235"/>
  <c r="Y235"/>
  <c r="O186"/>
  <c r="Q186"/>
  <c r="S186"/>
  <c r="U186"/>
  <c r="AA186"/>
  <c r="W186"/>
  <c r="U213"/>
  <c r="M213"/>
  <c r="AA213"/>
  <c r="S213"/>
  <c r="Y213"/>
  <c r="Q213"/>
  <c r="U228"/>
  <c r="S228"/>
  <c r="M228"/>
  <c r="Y228"/>
  <c r="W228"/>
  <c r="AA228"/>
  <c r="Q228"/>
  <c r="K228"/>
  <c r="AA41"/>
  <c r="O41"/>
  <c r="M41"/>
  <c r="Y41"/>
  <c r="AA45"/>
  <c r="M191"/>
  <c r="Q191"/>
  <c r="U191"/>
  <c r="W191"/>
  <c r="AA191"/>
  <c r="Y191"/>
  <c r="W198"/>
  <c r="AA198"/>
  <c r="Y198"/>
  <c r="O198"/>
  <c r="Q198"/>
  <c r="U198"/>
  <c r="S198"/>
  <c r="K198"/>
  <c r="Q204"/>
  <c r="U204"/>
  <c r="S204"/>
  <c r="W204"/>
  <c r="AA204"/>
  <c r="Y204"/>
  <c r="O204"/>
  <c r="Y236"/>
  <c r="O236"/>
  <c r="Q236"/>
  <c r="M236"/>
  <c r="U236"/>
  <c r="S236"/>
  <c r="W236"/>
  <c r="AA236"/>
  <c r="Q242"/>
  <c r="M242"/>
  <c r="U242"/>
  <c r="S242"/>
  <c r="W242"/>
  <c r="AA242"/>
  <c r="Y242"/>
  <c r="Y286"/>
  <c r="M286"/>
  <c r="Q286"/>
  <c r="U286"/>
  <c r="S286"/>
  <c r="W286"/>
  <c r="S99"/>
  <c r="AA99"/>
  <c r="Y99"/>
  <c r="O99"/>
  <c r="S137"/>
  <c r="K137"/>
  <c r="AA144"/>
  <c r="M148"/>
  <c r="Q168"/>
  <c r="S168"/>
  <c r="U168"/>
  <c r="AA168"/>
  <c r="W168"/>
  <c r="Y168"/>
  <c r="O168"/>
  <c r="M184"/>
  <c r="Y184"/>
  <c r="O184"/>
  <c r="Q184"/>
  <c r="U184"/>
  <c r="AA184"/>
  <c r="K184"/>
  <c r="M250"/>
  <c r="O250"/>
  <c r="Q250"/>
  <c r="S250"/>
  <c r="AA250"/>
  <c r="Y250"/>
  <c r="U250"/>
  <c r="W250"/>
  <c r="AA274"/>
  <c r="W274"/>
  <c r="M274"/>
  <c r="O274"/>
  <c r="S274"/>
  <c r="Y274"/>
  <c r="K274"/>
  <c r="U8"/>
  <c r="U12"/>
  <c r="Y12"/>
  <c r="U53"/>
  <c r="M53"/>
  <c r="Q53"/>
  <c r="W57"/>
  <c r="Q57"/>
  <c r="K57"/>
  <c r="AA67"/>
  <c r="U71"/>
  <c r="K76"/>
  <c r="AA80"/>
  <c r="M146"/>
  <c r="S146"/>
  <c r="O146"/>
  <c r="AA146"/>
  <c r="W146"/>
  <c r="U146"/>
  <c r="Y146"/>
  <c r="K146"/>
  <c r="M150"/>
  <c r="S150"/>
  <c r="O150"/>
  <c r="AA150"/>
  <c r="U150"/>
  <c r="W150"/>
  <c r="Y171"/>
  <c r="AA171"/>
  <c r="W171"/>
  <c r="U171"/>
  <c r="M171"/>
  <c r="O171"/>
  <c r="Q171"/>
  <c r="S171"/>
  <c r="Q201"/>
  <c r="S201"/>
  <c r="W201"/>
  <c r="Y201"/>
  <c r="Y233"/>
  <c r="U233"/>
  <c r="M233"/>
  <c r="O233"/>
  <c r="Q233"/>
  <c r="S233"/>
  <c r="AA233"/>
  <c r="K233"/>
  <c r="Y27"/>
  <c r="O29"/>
  <c r="AA29"/>
  <c r="W29"/>
  <c r="K29"/>
  <c r="Y31"/>
  <c r="U31"/>
  <c r="Y33"/>
  <c r="AA33"/>
  <c r="W33"/>
  <c r="O33"/>
  <c r="K33"/>
  <c r="Y37"/>
  <c r="O37"/>
  <c r="Q37"/>
  <c r="AA37"/>
  <c r="W37"/>
  <c r="K37"/>
  <c r="O39"/>
  <c r="AA55"/>
  <c r="K55"/>
  <c r="S61"/>
  <c r="M61"/>
  <c r="U61"/>
  <c r="Q61"/>
  <c r="AA61"/>
  <c r="O61"/>
  <c r="S65"/>
  <c r="Q65"/>
  <c r="O65"/>
  <c r="M65"/>
  <c r="K65"/>
  <c r="Q69"/>
  <c r="O69"/>
  <c r="Y69"/>
  <c r="S69"/>
  <c r="AA69"/>
  <c r="Y209"/>
  <c r="Y152"/>
  <c r="U152"/>
  <c r="M152"/>
  <c r="AA152"/>
  <c r="W152"/>
  <c r="S152"/>
  <c r="O152"/>
  <c r="S100"/>
  <c r="Y100"/>
  <c r="Q7"/>
  <c r="S7"/>
  <c r="U7"/>
  <c r="M7"/>
  <c r="W7"/>
  <c r="O7"/>
  <c r="AA7"/>
  <c r="Y7"/>
  <c r="W43"/>
  <c r="U43"/>
  <c r="S43"/>
  <c r="M43"/>
  <c r="Q43"/>
  <c r="Y43"/>
  <c r="O43"/>
  <c r="Q47"/>
  <c r="Y47"/>
  <c r="O47"/>
  <c r="W47"/>
  <c r="U47"/>
  <c r="S47"/>
  <c r="AA47"/>
  <c r="M47"/>
  <c r="K47"/>
  <c r="M10"/>
  <c r="U10"/>
  <c r="O10"/>
  <c r="AA10"/>
  <c r="S10"/>
  <c r="W10"/>
  <c r="Y10"/>
  <c r="K10"/>
  <c r="U74"/>
  <c r="Q74"/>
  <c r="Y74"/>
  <c r="O74"/>
  <c r="W74"/>
  <c r="M74"/>
  <c r="M78"/>
  <c r="U78"/>
  <c r="Q78"/>
  <c r="Y78"/>
  <c r="S78"/>
  <c r="O78"/>
  <c r="S15"/>
  <c r="O15"/>
  <c r="U15"/>
  <c r="W15"/>
  <c r="Y15"/>
  <c r="Q15"/>
  <c r="AA15"/>
  <c r="S17"/>
  <c r="Y17"/>
  <c r="AA19"/>
  <c r="W19"/>
  <c r="O19"/>
  <c r="S19"/>
  <c r="U23"/>
  <c r="Y23"/>
  <c r="O58"/>
  <c r="AA58"/>
  <c r="W58"/>
  <c r="Q58"/>
  <c r="S58"/>
  <c r="Y58"/>
  <c r="K143"/>
  <c r="K93"/>
  <c r="K85"/>
  <c r="K54"/>
  <c r="K44"/>
  <c r="K32"/>
  <c r="K25"/>
  <c r="K9"/>
  <c r="K213"/>
  <c r="K191"/>
  <c r="K242"/>
  <c r="K168"/>
  <c r="K250"/>
  <c r="K53"/>
  <c r="K150"/>
  <c r="K39"/>
  <c r="K69"/>
  <c r="K152"/>
  <c r="K7"/>
  <c r="K43"/>
  <c r="K74"/>
  <c r="K15"/>
  <c r="K23"/>
  <c r="W205"/>
  <c r="W39" i="2" s="1"/>
  <c r="I47"/>
  <c r="I35"/>
  <c r="K58" i="1"/>
  <c r="Y232"/>
  <c r="Y47" i="2"/>
  <c r="F71" i="1"/>
  <c r="F80"/>
  <c r="G246"/>
  <c r="M8"/>
  <c r="M82"/>
  <c r="L81"/>
  <c r="L15" i="2"/>
  <c r="L253" i="1"/>
  <c r="N162"/>
  <c r="X162"/>
  <c r="X196"/>
  <c r="X35" i="2" s="1"/>
  <c r="T51"/>
  <c r="V258" i="1"/>
  <c r="G34"/>
  <c r="F135"/>
  <c r="G137"/>
  <c r="F189"/>
  <c r="E211"/>
  <c r="H211" s="1"/>
  <c r="H41" i="2" s="1"/>
  <c r="E41"/>
  <c r="F85" i="1"/>
  <c r="N167"/>
  <c r="E207"/>
  <c r="E40" i="2"/>
  <c r="E234" i="1"/>
  <c r="K50"/>
  <c r="J279"/>
  <c r="M50"/>
  <c r="O97"/>
  <c r="N199"/>
  <c r="N37" i="2" s="1"/>
  <c r="P24" i="1"/>
  <c r="S28"/>
  <c r="S30"/>
  <c r="U25"/>
  <c r="W32"/>
  <c r="W36"/>
  <c r="W38"/>
  <c r="Q54"/>
  <c r="X51"/>
  <c r="Y54"/>
  <c r="P59"/>
  <c r="V59"/>
  <c r="P81"/>
  <c r="U85"/>
  <c r="V81"/>
  <c r="Y83"/>
  <c r="Y85"/>
  <c r="Q91"/>
  <c r="Q93"/>
  <c r="Q101"/>
  <c r="R98"/>
  <c r="R17" i="2" s="1"/>
  <c r="U101" i="1"/>
  <c r="Y101"/>
  <c r="Q103"/>
  <c r="S104"/>
  <c r="V102"/>
  <c r="P106"/>
  <c r="T106"/>
  <c r="V199"/>
  <c r="X223"/>
  <c r="X44" i="2"/>
  <c r="P253" i="1"/>
  <c r="P53" i="2" s="1"/>
  <c r="R55"/>
  <c r="X275" i="1"/>
  <c r="F43"/>
  <c r="E51"/>
  <c r="F52"/>
  <c r="G69"/>
  <c r="F54"/>
  <c r="G54"/>
  <c r="J89"/>
  <c r="K90"/>
  <c r="M60"/>
  <c r="M105"/>
  <c r="O14"/>
  <c r="T13"/>
  <c r="U14"/>
  <c r="F100"/>
  <c r="N72"/>
  <c r="G35"/>
  <c r="F46"/>
  <c r="E106"/>
  <c r="S26"/>
  <c r="X89"/>
  <c r="X16" i="2" s="1"/>
  <c r="Y90" i="1"/>
  <c r="T98"/>
  <c r="U99"/>
  <c r="U103"/>
  <c r="T102"/>
  <c r="V13"/>
  <c r="R59"/>
  <c r="K105"/>
  <c r="F170"/>
  <c r="G217"/>
  <c r="F217"/>
  <c r="E253"/>
  <c r="F255"/>
  <c r="E273"/>
  <c r="G193"/>
  <c r="G218"/>
  <c r="E227"/>
  <c r="F227" s="1"/>
  <c r="F45" i="2" s="1"/>
  <c r="E45"/>
  <c r="F118" i="1"/>
  <c r="E275"/>
  <c r="F262"/>
  <c r="F228"/>
  <c r="G179"/>
  <c r="T20" i="2"/>
  <c r="V18"/>
  <c r="Y196" i="1"/>
  <c r="Y35" i="2" s="1"/>
  <c r="V37"/>
  <c r="V54"/>
  <c r="X27"/>
  <c r="L53"/>
  <c r="V8"/>
  <c r="T17"/>
  <c r="T18"/>
  <c r="E53"/>
  <c r="G227" i="1"/>
  <c r="G45" i="2"/>
  <c r="Y205" i="1"/>
  <c r="Y39" i="2" s="1"/>
  <c r="X39"/>
  <c r="T45"/>
  <c r="E58"/>
  <c r="F183" i="1"/>
  <c r="G157"/>
  <c r="G161"/>
  <c r="G210"/>
  <c r="F138"/>
  <c r="F134"/>
  <c r="G119"/>
  <c r="G242"/>
  <c r="F281"/>
  <c r="G221"/>
  <c r="E202"/>
  <c r="F230"/>
  <c r="F149"/>
  <c r="F117"/>
  <c r="G132"/>
  <c r="F109"/>
  <c r="G236"/>
  <c r="F264"/>
  <c r="G104"/>
  <c r="F79"/>
  <c r="F66"/>
  <c r="F26"/>
  <c r="F36"/>
  <c r="G25"/>
  <c r="E199"/>
  <c r="X102"/>
  <c r="F200"/>
  <c r="F48"/>
  <c r="G215"/>
  <c r="F164"/>
  <c r="F101"/>
  <c r="L190"/>
  <c r="N142"/>
  <c r="N187"/>
  <c r="Y11"/>
  <c r="Q16"/>
  <c r="Q22"/>
  <c r="S18"/>
  <c r="Q97"/>
  <c r="S97"/>
  <c r="W104"/>
  <c r="Y103"/>
  <c r="AA104"/>
  <c r="V173"/>
  <c r="V29" i="2" s="1"/>
  <c r="P220" i="1"/>
  <c r="P234"/>
  <c r="P48" i="2" s="1"/>
  <c r="V234" i="1"/>
  <c r="V48" i="2"/>
  <c r="X234" i="1"/>
  <c r="P237"/>
  <c r="P275"/>
  <c r="T275"/>
  <c r="T59" i="2" s="1"/>
  <c r="P279" i="1"/>
  <c r="P60" i="2" s="1"/>
  <c r="X279" i="1"/>
  <c r="X60" i="2" s="1"/>
  <c r="X6" i="1"/>
  <c r="X7" i="2" s="1"/>
  <c r="P187" i="1"/>
  <c r="T187"/>
  <c r="T214"/>
  <c r="V214"/>
  <c r="V42" i="2" s="1"/>
  <c r="T237" i="1"/>
  <c r="V237"/>
  <c r="V50" i="2" s="1"/>
  <c r="R240" i="1"/>
  <c r="V240"/>
  <c r="X240"/>
  <c r="X51" i="2" s="1"/>
  <c r="Z240" i="1"/>
  <c r="P247"/>
  <c r="Z247"/>
  <c r="V279"/>
  <c r="X283"/>
  <c r="I211"/>
  <c r="E162"/>
  <c r="J51"/>
  <c r="L173"/>
  <c r="L199"/>
  <c r="L207"/>
  <c r="L220"/>
  <c r="L43" i="2" s="1"/>
  <c r="N106" i="1"/>
  <c r="T81"/>
  <c r="R121"/>
  <c r="R21" i="2"/>
  <c r="P136" i="1"/>
  <c r="X136"/>
  <c r="P142"/>
  <c r="Z142"/>
  <c r="Z24" i="2" s="1"/>
  <c r="R177" i="1"/>
  <c r="T177"/>
  <c r="P202"/>
  <c r="Q202" s="1"/>
  <c r="Q38" i="2" s="1"/>
  <c r="R202" i="1"/>
  <c r="R38" i="2" s="1"/>
  <c r="R234" i="1"/>
  <c r="R48" i="2" s="1"/>
  <c r="T234" i="1"/>
  <c r="T268"/>
  <c r="T57" i="2" s="1"/>
  <c r="F73" i="1"/>
  <c r="E205"/>
  <c r="G206"/>
  <c r="F206"/>
  <c r="M99"/>
  <c r="L98"/>
  <c r="L214"/>
  <c r="U41"/>
  <c r="I102"/>
  <c r="AA102" s="1"/>
  <c r="Q105"/>
  <c r="L268"/>
  <c r="X237"/>
  <c r="X50" i="2" s="1"/>
  <c r="E223" i="1"/>
  <c r="K86"/>
  <c r="J190"/>
  <c r="J229"/>
  <c r="J268"/>
  <c r="M33"/>
  <c r="M49"/>
  <c r="L279"/>
  <c r="O92"/>
  <c r="S41"/>
  <c r="W53"/>
  <c r="W71"/>
  <c r="P72"/>
  <c r="W86"/>
  <c r="T89"/>
  <c r="Q99"/>
  <c r="X98"/>
  <c r="X17" i="2" s="1"/>
  <c r="Z167" i="1"/>
  <c r="Z173"/>
  <c r="Z177"/>
  <c r="Z31" i="2"/>
  <c r="R190" i="1"/>
  <c r="V190"/>
  <c r="V34" i="2" s="1"/>
  <c r="T207" i="1"/>
  <c r="R211"/>
  <c r="X214"/>
  <c r="T220"/>
  <c r="R229"/>
  <c r="Z237"/>
  <c r="P240"/>
  <c r="P51" i="2" s="1"/>
  <c r="R253" i="1"/>
  <c r="R53" i="2" s="1"/>
  <c r="T253" i="1"/>
  <c r="X253"/>
  <c r="T279"/>
  <c r="Z279"/>
  <c r="Z60" i="2" s="1"/>
  <c r="T283" i="1"/>
  <c r="I283"/>
  <c r="I61" i="2" s="1"/>
  <c r="G49" i="1"/>
  <c r="F224"/>
  <c r="P50" i="2"/>
  <c r="N33"/>
  <c r="P59"/>
  <c r="R44"/>
  <c r="N24"/>
  <c r="T48"/>
  <c r="T31"/>
  <c r="P23"/>
  <c r="E27"/>
  <c r="I41"/>
  <c r="O211" i="1"/>
  <c r="O41" i="2" s="1"/>
  <c r="V60"/>
  <c r="V51"/>
  <c r="T42"/>
  <c r="T33"/>
  <c r="S202" i="1"/>
  <c r="S38" i="2"/>
  <c r="N20"/>
  <c r="N19" s="1"/>
  <c r="L40"/>
  <c r="J12"/>
  <c r="Z52"/>
  <c r="P52"/>
  <c r="R51"/>
  <c r="W283" i="1"/>
  <c r="W61" i="2"/>
  <c r="Q283" i="1"/>
  <c r="Q61" i="2"/>
  <c r="T53"/>
  <c r="R34"/>
  <c r="T16"/>
  <c r="J34"/>
  <c r="L57"/>
  <c r="L42"/>
  <c r="G205" i="1"/>
  <c r="G39" i="2" s="1"/>
  <c r="E39"/>
  <c r="R46"/>
  <c r="R41"/>
  <c r="S211" i="1"/>
  <c r="S41" i="2"/>
  <c r="T40"/>
  <c r="Z29"/>
  <c r="L60"/>
  <c r="T61"/>
  <c r="T60"/>
  <c r="X53"/>
  <c r="Z50"/>
  <c r="X42"/>
  <c r="X40"/>
  <c r="Z28"/>
  <c r="J57"/>
  <c r="E44"/>
  <c r="I18"/>
  <c r="U102" i="1"/>
  <c r="U18" i="2" s="1"/>
  <c r="Q102" i="1"/>
  <c r="Q18" i="2"/>
  <c r="S102" i="1"/>
  <c r="S18" i="2" s="1"/>
  <c r="W102" i="1"/>
  <c r="W18" i="2" s="1"/>
  <c r="R10"/>
  <c r="E15"/>
  <c r="V15"/>
  <c r="R15"/>
  <c r="X34"/>
  <c r="L54"/>
  <c r="L38"/>
  <c r="M38"/>
  <c r="F12" i="1"/>
  <c r="E6"/>
  <c r="E40"/>
  <c r="F45"/>
  <c r="G45"/>
  <c r="F70"/>
  <c r="G70"/>
  <c r="E98"/>
  <c r="F108"/>
  <c r="G108"/>
  <c r="F128"/>
  <c r="G126"/>
  <c r="F126"/>
  <c r="E136"/>
  <c r="F137"/>
  <c r="G146"/>
  <c r="F146"/>
  <c r="F154"/>
  <c r="E153"/>
  <c r="G170"/>
  <c r="E167"/>
  <c r="F180"/>
  <c r="E177"/>
  <c r="E31" i="2" s="1"/>
  <c r="G189" i="1"/>
  <c r="E187"/>
  <c r="F195"/>
  <c r="G195"/>
  <c r="F192"/>
  <c r="E190"/>
  <c r="G198"/>
  <c r="E196"/>
  <c r="F201"/>
  <c r="G201"/>
  <c r="F243"/>
  <c r="G243"/>
  <c r="F248"/>
  <c r="E247"/>
  <c r="F267"/>
  <c r="G267"/>
  <c r="F263"/>
  <c r="G263"/>
  <c r="F272"/>
  <c r="G272"/>
  <c r="E268"/>
  <c r="J40" i="2"/>
  <c r="J58"/>
  <c r="J142" i="1"/>
  <c r="J181"/>
  <c r="L6"/>
  <c r="L7" i="2"/>
  <c r="P20"/>
  <c r="P19" s="1"/>
  <c r="Z15"/>
  <c r="N35"/>
  <c r="O196" i="1"/>
  <c r="O35" i="2" s="1"/>
  <c r="S196" i="1"/>
  <c r="S35" i="2" s="1"/>
  <c r="W196" i="1"/>
  <c r="W35" i="2"/>
  <c r="I38"/>
  <c r="O202" i="1"/>
  <c r="O38" i="2"/>
  <c r="AA202" i="1"/>
  <c r="AA38" i="2" s="1"/>
  <c r="L44"/>
  <c r="J38"/>
  <c r="K202" i="1"/>
  <c r="K38" i="2"/>
  <c r="P35"/>
  <c r="Q196" i="1"/>
  <c r="Q35" i="2"/>
  <c r="P34"/>
  <c r="L16"/>
  <c r="L46"/>
  <c r="L31"/>
  <c r="F82" i="1"/>
  <c r="F87"/>
  <c r="F62"/>
  <c r="E279"/>
  <c r="E60" i="2"/>
  <c r="F148" i="1"/>
  <c r="G180"/>
  <c r="G285"/>
  <c r="F282"/>
  <c r="E59"/>
  <c r="O191"/>
  <c r="O228"/>
  <c r="O54"/>
  <c r="M212"/>
  <c r="O248"/>
  <c r="O222"/>
  <c r="O238"/>
  <c r="F7"/>
  <c r="G73"/>
  <c r="G71"/>
  <c r="F67"/>
  <c r="G63"/>
  <c r="D59"/>
  <c r="G160"/>
  <c r="F158"/>
  <c r="G156"/>
  <c r="F211"/>
  <c r="F41" i="2" s="1"/>
  <c r="G211" i="1"/>
  <c r="G41" i="2"/>
  <c r="G158" i="1"/>
  <c r="F160"/>
  <c r="F153"/>
  <c r="F26" i="2"/>
  <c r="J32"/>
  <c r="E52"/>
  <c r="E17"/>
  <c r="E10"/>
  <c r="E34"/>
  <c r="E23"/>
  <c r="Z17"/>
  <c r="Z18"/>
  <c r="AA18"/>
  <c r="Z20"/>
  <c r="AA211" i="1"/>
  <c r="AA41" i="2"/>
  <c r="Z14"/>
  <c r="Z25"/>
  <c r="Z43"/>
  <c r="Z58"/>
  <c r="AA74" i="1"/>
  <c r="AA26"/>
  <c r="AA123"/>
  <c r="AA103"/>
  <c r="V45" i="2"/>
  <c r="T39"/>
  <c r="U205" i="1"/>
  <c r="U39" i="2" s="1"/>
  <c r="R25"/>
  <c r="R39"/>
  <c r="S205" i="1"/>
  <c r="S39" i="2" s="1"/>
  <c r="P39"/>
  <c r="N50"/>
  <c r="N53"/>
  <c r="N54"/>
  <c r="N12"/>
  <c r="O121" i="1"/>
  <c r="N21" i="2"/>
  <c r="N26"/>
  <c r="N31"/>
  <c r="M196" i="1"/>
  <c r="M35" i="2"/>
  <c r="L35"/>
  <c r="L45"/>
  <c r="L52"/>
  <c r="J35"/>
  <c r="K196" i="1"/>
  <c r="K35" i="2"/>
  <c r="J37"/>
  <c r="J41"/>
  <c r="K211" i="1"/>
  <c r="K41" i="2"/>
  <c r="Q234" i="1"/>
  <c r="Q48" i="2" s="1"/>
  <c r="E48"/>
  <c r="E59"/>
  <c r="E12"/>
  <c r="G155" i="1"/>
  <c r="F145"/>
  <c r="F31"/>
  <c r="F21"/>
  <c r="F221"/>
  <c r="G269"/>
  <c r="F17"/>
  <c r="G191"/>
  <c r="F68"/>
  <c r="F16"/>
  <c r="F9"/>
  <c r="G216"/>
  <c r="G260"/>
  <c r="F251"/>
  <c r="F152"/>
  <c r="F250"/>
  <c r="D6"/>
  <c r="J47" i="2"/>
  <c r="K232" i="1"/>
  <c r="K47" i="2" s="1"/>
  <c r="P47"/>
  <c r="Q232" i="1"/>
  <c r="Q47" i="2" s="1"/>
  <c r="T47"/>
  <c r="U232" i="1"/>
  <c r="U47" i="2" s="1"/>
  <c r="H232" i="1"/>
  <c r="H47" i="2" s="1"/>
  <c r="E47"/>
  <c r="L47"/>
  <c r="M232" i="1"/>
  <c r="M47" i="2" s="1"/>
  <c r="R47"/>
  <c r="S232" i="1"/>
  <c r="S47" i="2"/>
  <c r="AA232" i="1"/>
  <c r="AA47" i="2" s="1"/>
  <c r="Z47"/>
  <c r="I45"/>
  <c r="S227" i="1"/>
  <c r="S45" i="2" s="1"/>
  <c r="AA227" i="1"/>
  <c r="AA45" i="2"/>
  <c r="Y227" i="1"/>
  <c r="Y45" i="2" s="1"/>
  <c r="K227" i="1"/>
  <c r="K45" i="2" s="1"/>
  <c r="H227" i="1"/>
  <c r="H45" i="2" s="1"/>
  <c r="U227" i="1"/>
  <c r="U45" i="2"/>
  <c r="W227" i="1"/>
  <c r="W45" i="2" s="1"/>
  <c r="M227" i="1"/>
  <c r="M45" i="2"/>
  <c r="N45"/>
  <c r="O227" i="1"/>
  <c r="O45" i="2"/>
  <c r="Q227" i="1"/>
  <c r="Q45" i="2" s="1"/>
  <c r="P41"/>
  <c r="Q211" i="1"/>
  <c r="Q41" i="2"/>
  <c r="J39"/>
  <c r="L39"/>
  <c r="Z39"/>
  <c r="C291" i="1"/>
  <c r="R59" i="2"/>
  <c r="V59"/>
  <c r="S276" i="1"/>
  <c r="W276"/>
  <c r="AA276"/>
  <c r="M276"/>
  <c r="AA277"/>
  <c r="Q277"/>
  <c r="J275"/>
  <c r="V58" i="2"/>
  <c r="W273" i="1"/>
  <c r="W58" i="2" s="1"/>
  <c r="N58"/>
  <c r="R58"/>
  <c r="R56" s="1"/>
  <c r="S273" i="1"/>
  <c r="S58" i="2" s="1"/>
  <c r="M273" i="1"/>
  <c r="M58" i="2" s="1"/>
  <c r="AA273" i="1"/>
  <c r="AA58" i="2" s="1"/>
  <c r="R57"/>
  <c r="T38"/>
  <c r="U202" i="1"/>
  <c r="U38" i="2"/>
  <c r="J29"/>
  <c r="X142" i="1"/>
  <c r="X24" i="2"/>
  <c r="S283" i="1"/>
  <c r="S61" i="2"/>
  <c r="R61"/>
  <c r="R74"/>
  <c r="R13" i="3"/>
  <c r="R297" i="1" s="1"/>
  <c r="P12" i="5" s="1"/>
  <c r="V57" i="2"/>
  <c r="V56"/>
  <c r="V74"/>
  <c r="V13" i="3" s="1"/>
  <c r="V297" i="1" s="1"/>
  <c r="P14" i="5" s="1"/>
  <c r="X41" i="2"/>
  <c r="Y211" i="1"/>
  <c r="Y41" i="2"/>
  <c r="T35"/>
  <c r="U196" i="1"/>
  <c r="U35" i="2"/>
  <c r="J31"/>
  <c r="J30"/>
  <c r="R26"/>
  <c r="T26"/>
  <c r="J23"/>
  <c r="E14"/>
  <c r="R42"/>
  <c r="X28"/>
  <c r="J25"/>
  <c r="K151" i="1"/>
  <c r="K25" i="2"/>
  <c r="L25"/>
  <c r="M151" i="1"/>
  <c r="M25" i="2"/>
  <c r="T25"/>
  <c r="U151" i="1"/>
  <c r="U25" i="2"/>
  <c r="I25"/>
  <c r="S151" i="1"/>
  <c r="S25" i="2"/>
  <c r="Y151" i="1"/>
  <c r="Y25" i="2"/>
  <c r="AA151" i="1"/>
  <c r="AA25" i="2" s="1"/>
  <c r="O151" i="1"/>
  <c r="O25" i="2" s="1"/>
  <c r="N25"/>
  <c r="V25"/>
  <c r="W151" i="1"/>
  <c r="W25" i="2"/>
  <c r="V21"/>
  <c r="J15"/>
  <c r="X15"/>
  <c r="V13"/>
  <c r="T24" i="1"/>
  <c r="X8" i="2"/>
  <c r="P13" i="1"/>
  <c r="P8" i="2" s="1"/>
  <c r="K19" i="1"/>
  <c r="Y19"/>
  <c r="R6"/>
  <c r="C9" i="3"/>
  <c r="C293" i="1"/>
  <c r="C76" i="2"/>
  <c r="C11" i="3"/>
  <c r="C295" i="1"/>
  <c r="C294"/>
  <c r="C10" i="3"/>
  <c r="C296" i="1"/>
  <c r="C12" i="3"/>
  <c r="R7" i="2"/>
  <c r="W41" i="1"/>
  <c r="C15" i="3"/>
  <c r="C299" i="1"/>
  <c r="E57" i="2" l="1"/>
  <c r="G268" i="1"/>
  <c r="G57" i="2" s="1"/>
  <c r="I21"/>
  <c r="Y121" i="1"/>
  <c r="S121"/>
  <c r="J17" i="2"/>
  <c r="K98" i="1"/>
  <c r="K17" i="2" s="1"/>
  <c r="J153" i="1"/>
  <c r="K154"/>
  <c r="K171"/>
  <c r="J167"/>
  <c r="K218"/>
  <c r="J214"/>
  <c r="K259"/>
  <c r="J258"/>
  <c r="K263"/>
  <c r="J261"/>
  <c r="X69" i="2"/>
  <c r="X8" i="3" s="1"/>
  <c r="X292" i="1" s="1"/>
  <c r="F15" i="5" s="1"/>
  <c r="U167" i="1"/>
  <c r="U28" i="2" s="1"/>
  <c r="T28"/>
  <c r="X181" i="1"/>
  <c r="Y183"/>
  <c r="AA185"/>
  <c r="Z181"/>
  <c r="V187"/>
  <c r="W188"/>
  <c r="Z196"/>
  <c r="AA197"/>
  <c r="V223"/>
  <c r="W226"/>
  <c r="AA224"/>
  <c r="Z223"/>
  <c r="U230"/>
  <c r="T229"/>
  <c r="I46" i="2"/>
  <c r="W229" i="1"/>
  <c r="W46" i="2" s="1"/>
  <c r="S229" i="1"/>
  <c r="S46" i="2" s="1"/>
  <c r="M229" i="1"/>
  <c r="M46" i="2" s="1"/>
  <c r="I253" i="1"/>
  <c r="M254"/>
  <c r="AA254"/>
  <c r="W254"/>
  <c r="O254"/>
  <c r="E13" i="2"/>
  <c r="G59" i="1"/>
  <c r="G13" i="2" s="1"/>
  <c r="P69"/>
  <c r="P8" i="3" s="1"/>
  <c r="P292" i="1" s="1"/>
  <c r="F11" i="5" s="1"/>
  <c r="H167" i="1"/>
  <c r="H28" i="2" s="1"/>
  <c r="N69"/>
  <c r="N8" i="3" s="1"/>
  <c r="N292" i="1" s="1"/>
  <c r="F10" i="5" s="1"/>
  <c r="R31" i="2"/>
  <c r="N27"/>
  <c r="N40"/>
  <c r="O207" i="1"/>
  <c r="O40" i="2" s="1"/>
  <c r="M267" i="1"/>
  <c r="U267"/>
  <c r="Q267"/>
  <c r="AA267"/>
  <c r="S267"/>
  <c r="Y267"/>
  <c r="M263"/>
  <c r="S263"/>
  <c r="Q263"/>
  <c r="I261"/>
  <c r="U263"/>
  <c r="AA270"/>
  <c r="Q270"/>
  <c r="O270"/>
  <c r="U270"/>
  <c r="W270"/>
  <c r="Y270"/>
  <c r="K270"/>
  <c r="S270"/>
  <c r="I268"/>
  <c r="H268" s="1"/>
  <c r="H57" i="2" s="1"/>
  <c r="M270" i="1"/>
  <c r="O278"/>
  <c r="U278"/>
  <c r="W278"/>
  <c r="AA278"/>
  <c r="Y278"/>
  <c r="M278"/>
  <c r="S278"/>
  <c r="K278"/>
  <c r="I279"/>
  <c r="M281"/>
  <c r="AA281"/>
  <c r="K281"/>
  <c r="W281"/>
  <c r="Y281"/>
  <c r="U281"/>
  <c r="Q281"/>
  <c r="S281"/>
  <c r="U58"/>
  <c r="T51"/>
  <c r="D7" i="2"/>
  <c r="F6" i="1"/>
  <c r="F7" i="2" s="1"/>
  <c r="F59" i="1"/>
  <c r="F13" i="2" s="1"/>
  <c r="D13"/>
  <c r="G136" i="1"/>
  <c r="G23" i="2" s="1"/>
  <c r="G6" i="1"/>
  <c r="G7" i="2" s="1"/>
  <c r="E7"/>
  <c r="H6" i="1"/>
  <c r="H7" i="2" s="1"/>
  <c r="T15"/>
  <c r="M199" i="1"/>
  <c r="M37" i="2" s="1"/>
  <c r="L37"/>
  <c r="H202" i="1"/>
  <c r="H38" i="2" s="1"/>
  <c r="E38"/>
  <c r="G106" i="1"/>
  <c r="G20" i="2" s="1"/>
  <c r="H106" i="1"/>
  <c r="H20" i="2" s="1"/>
  <c r="E20"/>
  <c r="N30"/>
  <c r="W121" i="1"/>
  <c r="E28" i="2"/>
  <c r="M121" i="1"/>
  <c r="X59" i="2"/>
  <c r="Y275" i="1"/>
  <c r="Y59" i="2" s="1"/>
  <c r="E16"/>
  <c r="K75" i="1"/>
  <c r="J72"/>
  <c r="J106"/>
  <c r="K107"/>
  <c r="J240"/>
  <c r="K244"/>
  <c r="K254"/>
  <c r="J253"/>
  <c r="T32" i="2"/>
  <c r="W184" i="1"/>
  <c r="V181"/>
  <c r="R187"/>
  <c r="S188"/>
  <c r="AA188"/>
  <c r="Z187"/>
  <c r="Q215"/>
  <c r="P214"/>
  <c r="P229"/>
  <c r="Q230"/>
  <c r="X229"/>
  <c r="Y230"/>
  <c r="M234"/>
  <c r="M48" i="2" s="1"/>
  <c r="S234" i="1"/>
  <c r="S48" i="2" s="1"/>
  <c r="H234" i="1"/>
  <c r="H48" i="2" s="1"/>
  <c r="O234" i="1"/>
  <c r="O48" i="2" s="1"/>
  <c r="I237" i="1"/>
  <c r="O239"/>
  <c r="AA239"/>
  <c r="M239"/>
  <c r="Y239"/>
  <c r="U239"/>
  <c r="S239"/>
  <c r="W239"/>
  <c r="K239"/>
  <c r="M244"/>
  <c r="Y244"/>
  <c r="S244"/>
  <c r="O244"/>
  <c r="U244"/>
  <c r="W244"/>
  <c r="Q244"/>
  <c r="AA244"/>
  <c r="Q252"/>
  <c r="Y252"/>
  <c r="M252"/>
  <c r="AA252"/>
  <c r="U252"/>
  <c r="S252"/>
  <c r="M259"/>
  <c r="W259"/>
  <c r="AA259"/>
  <c r="Q259"/>
  <c r="S259"/>
  <c r="O259"/>
  <c r="I258"/>
  <c r="J71" i="2"/>
  <c r="H196" i="1"/>
  <c r="H35" i="2" s="1"/>
  <c r="E35"/>
  <c r="X12"/>
  <c r="G279" i="1"/>
  <c r="G60" i="2" s="1"/>
  <c r="F279" i="1"/>
  <c r="F60" i="2" s="1"/>
  <c r="D60"/>
  <c r="F184" i="1"/>
  <c r="G184"/>
  <c r="E220"/>
  <c r="G222"/>
  <c r="G271"/>
  <c r="F271"/>
  <c r="J59"/>
  <c r="K61"/>
  <c r="W234"/>
  <c r="W48" i="2" s="1"/>
  <c r="K102" i="1"/>
  <c r="K18" i="2" s="1"/>
  <c r="Q254" i="1"/>
  <c r="P33" i="2"/>
  <c r="P30" s="1"/>
  <c r="J59"/>
  <c r="H153" i="1"/>
  <c r="H26" i="2" s="1"/>
  <c r="G153" i="1"/>
  <c r="G26" i="2" s="1"/>
  <c r="E26"/>
  <c r="P14"/>
  <c r="M173" i="1"/>
  <c r="M29" i="2" s="1"/>
  <c r="L29"/>
  <c r="X18"/>
  <c r="Y102" i="1"/>
  <c r="Y18" i="2" s="1"/>
  <c r="J16"/>
  <c r="Q24" i="1"/>
  <c r="Q9" i="2" s="1"/>
  <c r="P9"/>
  <c r="K279" i="1"/>
  <c r="K60" i="2" s="1"/>
  <c r="J60"/>
  <c r="G207" i="1"/>
  <c r="G40" i="2" s="1"/>
  <c r="H207" i="1"/>
  <c r="H40" i="2" s="1"/>
  <c r="D29"/>
  <c r="G30" i="1"/>
  <c r="E24"/>
  <c r="F30"/>
  <c r="G182"/>
  <c r="E181"/>
  <c r="F182"/>
  <c r="F215"/>
  <c r="E214"/>
  <c r="F231"/>
  <c r="G231"/>
  <c r="E229"/>
  <c r="H237"/>
  <c r="H50" i="2" s="1"/>
  <c r="E50"/>
  <c r="F260" i="1"/>
  <c r="E258"/>
  <c r="E261"/>
  <c r="G265"/>
  <c r="F270"/>
  <c r="G270"/>
  <c r="E283"/>
  <c r="G284"/>
  <c r="S25"/>
  <c r="R24"/>
  <c r="Y61"/>
  <c r="X59"/>
  <c r="S77"/>
  <c r="R72"/>
  <c r="T72"/>
  <c r="U73"/>
  <c r="W73"/>
  <c r="V72"/>
  <c r="X72"/>
  <c r="Y73"/>
  <c r="Z16" i="2"/>
  <c r="P151" i="1"/>
  <c r="Q152"/>
  <c r="Y156"/>
  <c r="X153"/>
  <c r="P27" i="2"/>
  <c r="P32"/>
  <c r="Z199" i="1"/>
  <c r="AA201"/>
  <c r="W202"/>
  <c r="W38" i="2" s="1"/>
  <c r="V38"/>
  <c r="P207" i="1"/>
  <c r="Q209"/>
  <c r="S210"/>
  <c r="R207"/>
  <c r="W208"/>
  <c r="V207"/>
  <c r="V211"/>
  <c r="W213"/>
  <c r="Z214"/>
  <c r="AA215"/>
  <c r="S221"/>
  <c r="R220"/>
  <c r="Y222"/>
  <c r="X220"/>
  <c r="U226"/>
  <c r="T223"/>
  <c r="V232"/>
  <c r="W233"/>
  <c r="R247"/>
  <c r="S248"/>
  <c r="T247"/>
  <c r="U251"/>
  <c r="AA286"/>
  <c r="Z283"/>
  <c r="M12"/>
  <c r="K12"/>
  <c r="AA12"/>
  <c r="O12"/>
  <c r="Q12"/>
  <c r="W12"/>
  <c r="I6"/>
  <c r="Y8"/>
  <c r="Q8"/>
  <c r="K8"/>
  <c r="AA8"/>
  <c r="S8"/>
  <c r="Y21"/>
  <c r="W21"/>
  <c r="AA21"/>
  <c r="U21"/>
  <c r="K21"/>
  <c r="Q21"/>
  <c r="O17"/>
  <c r="W17"/>
  <c r="U17"/>
  <c r="Q17"/>
  <c r="K17"/>
  <c r="U39"/>
  <c r="M39"/>
  <c r="W39"/>
  <c r="S39"/>
  <c r="Q39"/>
  <c r="AA39"/>
  <c r="Y39"/>
  <c r="O35"/>
  <c r="K35"/>
  <c r="S35"/>
  <c r="U35"/>
  <c r="Q35"/>
  <c r="Y35"/>
  <c r="AA35"/>
  <c r="O31"/>
  <c r="S31"/>
  <c r="Q31"/>
  <c r="K31"/>
  <c r="AA31"/>
  <c r="W31"/>
  <c r="I24"/>
  <c r="S27"/>
  <c r="M27"/>
  <c r="U27"/>
  <c r="Q27"/>
  <c r="O27"/>
  <c r="K27"/>
  <c r="W27"/>
  <c r="AA49"/>
  <c r="Y49"/>
  <c r="W49"/>
  <c r="Q49"/>
  <c r="O45"/>
  <c r="Q45"/>
  <c r="K45"/>
  <c r="S45"/>
  <c r="U45"/>
  <c r="Y45"/>
  <c r="I51"/>
  <c r="K52"/>
  <c r="AA52"/>
  <c r="O52"/>
  <c r="Y55"/>
  <c r="S55"/>
  <c r="O55"/>
  <c r="Q55"/>
  <c r="M55"/>
  <c r="O71"/>
  <c r="S71"/>
  <c r="AA71"/>
  <c r="K71"/>
  <c r="M71"/>
  <c r="W67"/>
  <c r="S67"/>
  <c r="U67"/>
  <c r="AA63"/>
  <c r="U63"/>
  <c r="I59"/>
  <c r="I13" i="2" s="1"/>
  <c r="W63" i="1"/>
  <c r="Y63"/>
  <c r="Q63"/>
  <c r="S63"/>
  <c r="M63"/>
  <c r="K63"/>
  <c r="G80"/>
  <c r="O80"/>
  <c r="Q80"/>
  <c r="K80"/>
  <c r="M80"/>
  <c r="S80"/>
  <c r="U80"/>
  <c r="S76"/>
  <c r="G76"/>
  <c r="Q76"/>
  <c r="Y76"/>
  <c r="W76"/>
  <c r="AA76"/>
  <c r="U76"/>
  <c r="M76"/>
  <c r="O76"/>
  <c r="G88"/>
  <c r="W88"/>
  <c r="Y88"/>
  <c r="Q88"/>
  <c r="S88"/>
  <c r="K88"/>
  <c r="U88"/>
  <c r="AA88"/>
  <c r="M88"/>
  <c r="O88"/>
  <c r="G84"/>
  <c r="O84"/>
  <c r="W84"/>
  <c r="S84"/>
  <c r="I81"/>
  <c r="M84"/>
  <c r="Q84"/>
  <c r="U84"/>
  <c r="Y84"/>
  <c r="G96"/>
  <c r="Y96"/>
  <c r="W96"/>
  <c r="O96"/>
  <c r="M96"/>
  <c r="S96"/>
  <c r="G92"/>
  <c r="S92"/>
  <c r="U92"/>
  <c r="W92"/>
  <c r="G100"/>
  <c r="I98"/>
  <c r="AA100"/>
  <c r="O100"/>
  <c r="U100"/>
  <c r="K100"/>
  <c r="W100"/>
  <c r="I106"/>
  <c r="O107"/>
  <c r="M107"/>
  <c r="Q107"/>
  <c r="S107"/>
  <c r="Y107"/>
  <c r="U107"/>
  <c r="AA107"/>
  <c r="W117"/>
  <c r="S117"/>
  <c r="AA117"/>
  <c r="Y117"/>
  <c r="S113"/>
  <c r="O113"/>
  <c r="W113"/>
  <c r="Y113"/>
  <c r="AA113"/>
  <c r="Y109"/>
  <c r="M109"/>
  <c r="Q109"/>
  <c r="O109"/>
  <c r="S109"/>
  <c r="M134"/>
  <c r="Y134"/>
  <c r="Q134"/>
  <c r="W134"/>
  <c r="S134"/>
  <c r="M130"/>
  <c r="AA130"/>
  <c r="Y130"/>
  <c r="Q130"/>
  <c r="O130"/>
  <c r="U130"/>
  <c r="W130"/>
  <c r="S130"/>
  <c r="Q126"/>
  <c r="Y126"/>
  <c r="U126"/>
  <c r="AA126"/>
  <c r="O126"/>
  <c r="O137"/>
  <c r="M137"/>
  <c r="W137"/>
  <c r="Y137"/>
  <c r="U137"/>
  <c r="I136"/>
  <c r="I23" i="2" s="1"/>
  <c r="Q137" i="1"/>
  <c r="W138"/>
  <c r="O138"/>
  <c r="AA138"/>
  <c r="S138"/>
  <c r="AA148"/>
  <c r="Q148"/>
  <c r="Y148"/>
  <c r="U148"/>
  <c r="S148"/>
  <c r="W148"/>
  <c r="O148"/>
  <c r="M144"/>
  <c r="U144"/>
  <c r="S144"/>
  <c r="Q144"/>
  <c r="Y144"/>
  <c r="W144"/>
  <c r="O144"/>
  <c r="AA161"/>
  <c r="Q161"/>
  <c r="S161"/>
  <c r="O161"/>
  <c r="M161"/>
  <c r="U161"/>
  <c r="I153"/>
  <c r="AA157"/>
  <c r="O157"/>
  <c r="Y157"/>
  <c r="K157"/>
  <c r="S157"/>
  <c r="W157"/>
  <c r="M166"/>
  <c r="Q166"/>
  <c r="AA166"/>
  <c r="Y166"/>
  <c r="S166"/>
  <c r="W166"/>
  <c r="K166"/>
  <c r="O166"/>
  <c r="W172"/>
  <c r="Q172"/>
  <c r="K172"/>
  <c r="Y172"/>
  <c r="M172"/>
  <c r="AA172"/>
  <c r="I173"/>
  <c r="Q174"/>
  <c r="W174"/>
  <c r="U174"/>
  <c r="K174"/>
  <c r="AA174"/>
  <c r="O174"/>
  <c r="K180"/>
  <c r="Q180"/>
  <c r="AA180"/>
  <c r="U180"/>
  <c r="W180"/>
  <c r="Y180"/>
  <c r="I181"/>
  <c r="Q181" s="1"/>
  <c r="Q32" i="2" s="1"/>
  <c r="M185" i="1"/>
  <c r="W185"/>
  <c r="S185"/>
  <c r="Y185"/>
  <c r="O185"/>
  <c r="AA189"/>
  <c r="I187"/>
  <c r="K189"/>
  <c r="S189"/>
  <c r="M189"/>
  <c r="O189"/>
  <c r="U189"/>
  <c r="Y193"/>
  <c r="S193"/>
  <c r="O193"/>
  <c r="U193"/>
  <c r="K193"/>
  <c r="W193"/>
  <c r="I199"/>
  <c r="Q200"/>
  <c r="U200"/>
  <c r="Y200"/>
  <c r="O200"/>
  <c r="S200"/>
  <c r="M200"/>
  <c r="W200"/>
  <c r="AA200"/>
  <c r="K205"/>
  <c r="K39" i="2" s="1"/>
  <c r="I39"/>
  <c r="Q205" i="1"/>
  <c r="Q39" i="2" s="1"/>
  <c r="H205" i="1"/>
  <c r="H39" i="2" s="1"/>
  <c r="M205" i="1"/>
  <c r="M39" i="2" s="1"/>
  <c r="AA205" i="1"/>
  <c r="AA39" i="2" s="1"/>
  <c r="I207" i="1"/>
  <c r="M209"/>
  <c r="U209"/>
  <c r="W209"/>
  <c r="S209"/>
  <c r="AA209"/>
  <c r="K209"/>
  <c r="O209"/>
  <c r="M219"/>
  <c r="Y219"/>
  <c r="W219"/>
  <c r="S219"/>
  <c r="K219"/>
  <c r="I214"/>
  <c r="AA219"/>
  <c r="U219"/>
  <c r="I220"/>
  <c r="Q220" s="1"/>
  <c r="Q43" i="2" s="1"/>
  <c r="W221" i="1"/>
  <c r="Y221"/>
  <c r="U221"/>
  <c r="M221"/>
  <c r="Q221"/>
  <c r="Q225"/>
  <c r="U225"/>
  <c r="I223"/>
  <c r="H223" s="1"/>
  <c r="H44" i="2" s="1"/>
  <c r="M225" i="1"/>
  <c r="AA225"/>
  <c r="O225"/>
  <c r="W225"/>
  <c r="K225"/>
  <c r="AA230"/>
  <c r="M230"/>
  <c r="S230"/>
  <c r="W230"/>
  <c r="M235"/>
  <c r="S235"/>
  <c r="U235"/>
  <c r="O235"/>
  <c r="K235"/>
  <c r="Q235"/>
  <c r="I240"/>
  <c r="M241"/>
  <c r="Q241"/>
  <c r="S241"/>
  <c r="AA241"/>
  <c r="O241"/>
  <c r="K241"/>
  <c r="W241"/>
  <c r="O243"/>
  <c r="M243"/>
  <c r="Y243"/>
  <c r="U243"/>
  <c r="S243"/>
  <c r="I247"/>
  <c r="Q251"/>
  <c r="W251"/>
  <c r="O251"/>
  <c r="M251"/>
  <c r="AA251"/>
  <c r="Y251"/>
  <c r="S251"/>
  <c r="Y257"/>
  <c r="O257"/>
  <c r="W257"/>
  <c r="AA257"/>
  <c r="Q257"/>
  <c r="S257"/>
  <c r="M266"/>
  <c r="Y266"/>
  <c r="W266"/>
  <c r="S266"/>
  <c r="O266"/>
  <c r="K266"/>
  <c r="U266"/>
  <c r="M269"/>
  <c r="Q269"/>
  <c r="AA269"/>
  <c r="O269"/>
  <c r="U269"/>
  <c r="W269"/>
  <c r="Y269"/>
  <c r="S269"/>
  <c r="K273"/>
  <c r="K58" i="2" s="1"/>
  <c r="O273" i="1"/>
  <c r="O58" i="2" s="1"/>
  <c r="H273" i="1"/>
  <c r="H58" i="2" s="1"/>
  <c r="Y273" i="1"/>
  <c r="Y58" i="2" s="1"/>
  <c r="I58"/>
  <c r="J234" i="1"/>
  <c r="K236"/>
  <c r="D13"/>
  <c r="F15"/>
  <c r="D40"/>
  <c r="F41"/>
  <c r="F47"/>
  <c r="G47"/>
  <c r="G57"/>
  <c r="F57"/>
  <c r="D51"/>
  <c r="F53"/>
  <c r="G53"/>
  <c r="G65"/>
  <c r="F65"/>
  <c r="G61"/>
  <c r="F61"/>
  <c r="F74"/>
  <c r="D72"/>
  <c r="F90"/>
  <c r="D89"/>
  <c r="F99"/>
  <c r="D98"/>
  <c r="F111"/>
  <c r="G111"/>
  <c r="D106"/>
  <c r="D121"/>
  <c r="F122"/>
  <c r="G124"/>
  <c r="F124"/>
  <c r="D136"/>
  <c r="G140"/>
  <c r="F150"/>
  <c r="G150"/>
  <c r="G163"/>
  <c r="D162"/>
  <c r="F163"/>
  <c r="D167"/>
  <c r="G167" s="1"/>
  <c r="G28" i="2" s="1"/>
  <c r="F168" i="1"/>
  <c r="F169"/>
  <c r="G169"/>
  <c r="D177"/>
  <c r="F178"/>
  <c r="F186"/>
  <c r="D181"/>
  <c r="D187"/>
  <c r="F188"/>
  <c r="G188"/>
  <c r="F194"/>
  <c r="G194"/>
  <c r="D190"/>
  <c r="D196"/>
  <c r="G196" s="1"/>
  <c r="G35" i="2" s="1"/>
  <c r="F198" i="1"/>
  <c r="D202"/>
  <c r="F204"/>
  <c r="G204"/>
  <c r="F209"/>
  <c r="G209"/>
  <c r="D207"/>
  <c r="F219"/>
  <c r="D214"/>
  <c r="G219"/>
  <c r="F225"/>
  <c r="D223"/>
  <c r="D232"/>
  <c r="G233"/>
  <c r="F233"/>
  <c r="D237"/>
  <c r="F239"/>
  <c r="D240"/>
  <c r="F244"/>
  <c r="F252"/>
  <c r="G252"/>
  <c r="F254"/>
  <c r="D253"/>
  <c r="G259"/>
  <c r="D258"/>
  <c r="F259"/>
  <c r="F266"/>
  <c r="G266"/>
  <c r="D57" i="2"/>
  <c r="F268" i="1"/>
  <c r="F57" i="2" s="1"/>
  <c r="F274" i="1"/>
  <c r="D273"/>
  <c r="G274"/>
  <c r="K30"/>
  <c r="J24"/>
  <c r="W173"/>
  <c r="W29" i="2" s="1"/>
  <c r="Q237" i="1"/>
  <c r="Q50" i="2" s="1"/>
  <c r="J247" i="1"/>
  <c r="S223"/>
  <c r="S44" i="2" s="1"/>
  <c r="J13" i="1"/>
  <c r="D48" i="2"/>
  <c r="F234" i="1"/>
  <c r="F48" i="2" s="1"/>
  <c r="G107" i="1"/>
  <c r="F107"/>
  <c r="G113"/>
  <c r="F113"/>
  <c r="F133"/>
  <c r="G133"/>
  <c r="L13"/>
  <c r="M15"/>
  <c r="T9" i="2"/>
  <c r="U24" i="1"/>
  <c r="U9" i="2" s="1"/>
  <c r="J24"/>
  <c r="K142" i="1"/>
  <c r="K24" i="2" s="1"/>
  <c r="G247" i="1"/>
  <c r="G52" i="2" s="1"/>
  <c r="H247" i="1"/>
  <c r="H52" i="2" s="1"/>
  <c r="H187" i="1"/>
  <c r="H33" i="2" s="1"/>
  <c r="E33"/>
  <c r="K229" i="1"/>
  <c r="K46" i="2" s="1"/>
  <c r="J46"/>
  <c r="Y283" i="1"/>
  <c r="Y61" i="2" s="1"/>
  <c r="X61"/>
  <c r="AA240" i="1"/>
  <c r="AA51" i="2" s="1"/>
  <c r="Z51"/>
  <c r="P43"/>
  <c r="G199" i="1"/>
  <c r="G37" i="2" s="1"/>
  <c r="H199" i="1"/>
  <c r="H37" i="2" s="1"/>
  <c r="F199" i="1"/>
  <c r="F37" i="2" s="1"/>
  <c r="E37"/>
  <c r="R13"/>
  <c r="P15"/>
  <c r="D39"/>
  <c r="F205" i="1"/>
  <c r="F39" i="2" s="1"/>
  <c r="G144" i="1"/>
  <c r="F144"/>
  <c r="E142"/>
  <c r="L102"/>
  <c r="M104"/>
  <c r="M118"/>
  <c r="L106"/>
  <c r="L55" i="2"/>
  <c r="M261" i="1"/>
  <c r="M55" i="2" s="1"/>
  <c r="U9" i="1"/>
  <c r="T6"/>
  <c r="S53"/>
  <c r="R51"/>
  <c r="W51"/>
  <c r="W12" i="2" s="1"/>
  <c r="V12"/>
  <c r="N59" i="1"/>
  <c r="O63"/>
  <c r="Q177"/>
  <c r="Q31" i="2" s="1"/>
  <c r="O177" i="1"/>
  <c r="O31" i="2" s="1"/>
  <c r="L24" i="1"/>
  <c r="F88"/>
  <c r="G234"/>
  <c r="G48" i="2" s="1"/>
  <c r="X49"/>
  <c r="L34"/>
  <c r="N14"/>
  <c r="T19"/>
  <c r="E121" i="1"/>
  <c r="W199"/>
  <c r="W37" i="2" s="1"/>
  <c r="Q21"/>
  <c r="U220" i="1"/>
  <c r="U43" i="2" s="1"/>
  <c r="T43"/>
  <c r="X23"/>
  <c r="U13" i="1"/>
  <c r="U8" i="2" s="1"/>
  <c r="T8"/>
  <c r="G51" i="1"/>
  <c r="G12" i="2" s="1"/>
  <c r="O167" i="1"/>
  <c r="O28" i="2" s="1"/>
  <c r="N28"/>
  <c r="N47"/>
  <c r="O232" i="1"/>
  <c r="O47" i="2" s="1"/>
  <c r="G22" i="1"/>
  <c r="F22"/>
  <c r="K221"/>
  <c r="J220"/>
  <c r="L51"/>
  <c r="M52"/>
  <c r="L59"/>
  <c r="M67"/>
  <c r="L167"/>
  <c r="M168"/>
  <c r="M277"/>
  <c r="L275"/>
  <c r="L283"/>
  <c r="M284"/>
  <c r="N136"/>
  <c r="O139"/>
  <c r="N34" i="2"/>
  <c r="N261" i="1"/>
  <c r="O263"/>
  <c r="V24"/>
  <c r="W26"/>
  <c r="R23" i="2"/>
  <c r="S136" i="1"/>
  <c r="S23" i="2" s="1"/>
  <c r="U140" i="1"/>
  <c r="T136"/>
  <c r="W139"/>
  <c r="V136"/>
  <c r="Z136"/>
  <c r="AA137"/>
  <c r="T27" i="2"/>
  <c r="X173" i="1"/>
  <c r="Y174"/>
  <c r="W178"/>
  <c r="V177"/>
  <c r="AA255"/>
  <c r="Z253"/>
  <c r="Q260"/>
  <c r="P258"/>
  <c r="T258"/>
  <c r="U259"/>
  <c r="P261"/>
  <c r="Q262"/>
  <c r="V261"/>
  <c r="W263"/>
  <c r="AA263"/>
  <c r="Z261"/>
  <c r="U275"/>
  <c r="U59" i="2" s="1"/>
  <c r="H177" i="1"/>
  <c r="H31" i="2" s="1"/>
  <c r="G190" i="1"/>
  <c r="G34" i="2" s="1"/>
  <c r="O199" i="1"/>
  <c r="O37" i="2" s="1"/>
  <c r="P38"/>
  <c r="U234" i="1"/>
  <c r="U48" i="2" s="1"/>
  <c r="M31" i="1"/>
  <c r="M45"/>
  <c r="M157"/>
  <c r="M177"/>
  <c r="M31" i="2" s="1"/>
  <c r="O172" i="1"/>
  <c r="O252"/>
  <c r="O267"/>
  <c r="AA27"/>
  <c r="AA134"/>
  <c r="Q138"/>
  <c r="Y138"/>
  <c r="U166"/>
  <c r="S180"/>
  <c r="Y259"/>
  <c r="W267"/>
  <c r="AA266"/>
  <c r="M98"/>
  <c r="M17" i="2" s="1"/>
  <c r="L17"/>
  <c r="P24"/>
  <c r="U237" i="1"/>
  <c r="U50" i="2" s="1"/>
  <c r="T50"/>
  <c r="X48"/>
  <c r="Y234" i="1"/>
  <c r="Y48" i="2" s="1"/>
  <c r="P13"/>
  <c r="T21"/>
  <c r="U121" i="1"/>
  <c r="Y258"/>
  <c r="Y54" i="2" s="1"/>
  <c r="X54"/>
  <c r="G15" i="1"/>
  <c r="E13"/>
  <c r="G42"/>
  <c r="F42"/>
  <c r="G105"/>
  <c r="E102"/>
  <c r="F174"/>
  <c r="E173"/>
  <c r="O8"/>
  <c r="N6"/>
  <c r="O18"/>
  <c r="N13"/>
  <c r="O25"/>
  <c r="N24"/>
  <c r="O105"/>
  <c r="N102"/>
  <c r="N173"/>
  <c r="O175"/>
  <c r="N205"/>
  <c r="O206"/>
  <c r="N57" i="2"/>
  <c r="O268" i="1"/>
  <c r="O57" i="2" s="1"/>
  <c r="O276" i="1"/>
  <c r="N275"/>
  <c r="O281"/>
  <c r="N279"/>
  <c r="P6"/>
  <c r="Q10"/>
  <c r="V6"/>
  <c r="W8"/>
  <c r="R13"/>
  <c r="S14"/>
  <c r="Q52"/>
  <c r="P51"/>
  <c r="U62"/>
  <c r="T59"/>
  <c r="S145"/>
  <c r="R142"/>
  <c r="U145"/>
  <c r="T142"/>
  <c r="V24" i="2"/>
  <c r="X31"/>
  <c r="Y177" i="1"/>
  <c r="Y31" i="2" s="1"/>
  <c r="P273" i="1"/>
  <c r="Q274"/>
  <c r="Y223"/>
  <c r="Y44" i="2" s="1"/>
  <c r="G19" i="1"/>
  <c r="G33"/>
  <c r="O153"/>
  <c r="O26" i="2" s="1"/>
  <c r="O180" i="1"/>
  <c r="S12"/>
  <c r="S49"/>
  <c r="U52"/>
  <c r="W52"/>
  <c r="Q67"/>
  <c r="Q71"/>
  <c r="U157"/>
  <c r="W161"/>
  <c r="F44"/>
  <c r="G44"/>
  <c r="F125"/>
  <c r="G125"/>
  <c r="F175"/>
  <c r="G175"/>
  <c r="G244"/>
  <c r="E240"/>
  <c r="M164"/>
  <c r="L162"/>
  <c r="L237"/>
  <c r="M238"/>
  <c r="O221"/>
  <c r="N220"/>
  <c r="N229"/>
  <c r="O230"/>
  <c r="N240"/>
  <c r="O242"/>
  <c r="R173"/>
  <c r="S174"/>
  <c r="X187"/>
  <c r="Y189"/>
  <c r="T199"/>
  <c r="U201"/>
  <c r="T273"/>
  <c r="U274"/>
  <c r="U283"/>
  <c r="U61" i="2" s="1"/>
  <c r="W13" i="1"/>
  <c r="W8" i="2" s="1"/>
  <c r="K178" i="1"/>
  <c r="G10"/>
  <c r="G23"/>
  <c r="G154"/>
  <c r="L153"/>
  <c r="L181"/>
  <c r="N40"/>
  <c r="T40"/>
  <c r="U49"/>
  <c r="AA84"/>
  <c r="Y92"/>
  <c r="Q117"/>
  <c r="R106"/>
  <c r="U109"/>
  <c r="U113"/>
  <c r="U117"/>
  <c r="V106"/>
  <c r="Q121"/>
  <c r="S126"/>
  <c r="R162"/>
  <c r="T173"/>
  <c r="R181"/>
  <c r="Q278"/>
  <c r="L23" i="2"/>
  <c r="J7"/>
  <c r="K6" i="1"/>
  <c r="K7" i="2" s="1"/>
  <c r="E151" i="1"/>
  <c r="G152"/>
  <c r="G197"/>
  <c r="F197"/>
  <c r="J40"/>
  <c r="K41"/>
  <c r="N89"/>
  <c r="O90"/>
  <c r="Q92"/>
  <c r="P89"/>
  <c r="P98"/>
  <c r="Q100"/>
  <c r="V98"/>
  <c r="W99"/>
  <c r="Z121"/>
  <c r="AA124"/>
  <c r="V153"/>
  <c r="W154"/>
  <c r="T211"/>
  <c r="U212"/>
  <c r="Z234"/>
  <c r="AA235"/>
  <c r="S238"/>
  <c r="R237"/>
  <c r="AA14"/>
  <c r="Z13"/>
  <c r="G168"/>
  <c r="G254"/>
  <c r="K230"/>
  <c r="K251"/>
  <c r="K269"/>
  <c r="M193"/>
  <c r="M257"/>
  <c r="AA17"/>
  <c r="W35"/>
  <c r="W45"/>
  <c r="Y71"/>
  <c r="Q96"/>
  <c r="AA92"/>
  <c r="Y161"/>
  <c r="Q243"/>
  <c r="W243"/>
  <c r="AA243"/>
  <c r="S254"/>
  <c r="U254"/>
  <c r="Y254"/>
  <c r="F20"/>
  <c r="G20"/>
  <c r="Z153"/>
  <c r="AA155"/>
  <c r="K82"/>
  <c r="K206"/>
  <c r="F147"/>
  <c r="J283"/>
  <c r="M35"/>
  <c r="L211"/>
  <c r="L240"/>
  <c r="O49"/>
  <c r="N81"/>
  <c r="N98"/>
  <c r="N247"/>
  <c r="N283"/>
  <c r="Z24"/>
  <c r="V40"/>
  <c r="X40"/>
  <c r="Z51"/>
  <c r="Y67"/>
  <c r="W80"/>
  <c r="W109"/>
  <c r="T190"/>
  <c r="P199"/>
  <c r="X202"/>
  <c r="Z207"/>
  <c r="Z229"/>
  <c r="P268"/>
  <c r="X268"/>
  <c r="Z275"/>
  <c r="G7"/>
  <c r="G78"/>
  <c r="G74"/>
  <c r="G86"/>
  <c r="G90"/>
  <c r="G94"/>
  <c r="G99"/>
  <c r="I275"/>
  <c r="Q41"/>
  <c r="P40"/>
  <c r="I72"/>
  <c r="G75"/>
  <c r="G91"/>
  <c r="I89"/>
  <c r="M89" s="1"/>
  <c r="M16" i="2" s="1"/>
  <c r="AA143" i="1"/>
  <c r="I142"/>
  <c r="AA142" s="1"/>
  <c r="AA24" i="2" s="1"/>
  <c r="F265" i="1"/>
  <c r="D261"/>
  <c r="F276"/>
  <c r="D275"/>
  <c r="G29"/>
  <c r="G43"/>
  <c r="G186"/>
  <c r="G286"/>
  <c r="K49"/>
  <c r="J121"/>
  <c r="J162"/>
  <c r="J223"/>
  <c r="L40"/>
  <c r="M117"/>
  <c r="M113"/>
  <c r="O21"/>
  <c r="N214"/>
  <c r="Z40"/>
  <c r="Z59"/>
  <c r="AA193"/>
  <c r="I13"/>
  <c r="I40"/>
  <c r="I162"/>
  <c r="U162" s="1"/>
  <c r="U27" i="2" s="1"/>
  <c r="I167" i="1"/>
  <c r="I177"/>
  <c r="I190"/>
  <c r="M190" s="1"/>
  <c r="M34" i="2" s="1"/>
  <c r="F18" i="1"/>
  <c r="D24"/>
  <c r="F28"/>
  <c r="F56"/>
  <c r="F60"/>
  <c r="F64"/>
  <c r="F77"/>
  <c r="D81"/>
  <c r="F93"/>
  <c r="D102"/>
  <c r="F131"/>
  <c r="F123"/>
  <c r="D142"/>
  <c r="F222"/>
  <c r="D247"/>
  <c r="D283"/>
  <c r="P71" i="2" l="1"/>
  <c r="J56"/>
  <c r="T30"/>
  <c r="D61"/>
  <c r="F283" i="1"/>
  <c r="F61" i="2" s="1"/>
  <c r="I10"/>
  <c r="H40" i="1"/>
  <c r="H10" i="2" s="1"/>
  <c r="K121" i="1"/>
  <c r="K21" i="2" s="1"/>
  <c r="J21"/>
  <c r="D55"/>
  <c r="F261" i="1"/>
  <c r="F55" i="2" s="1"/>
  <c r="P10"/>
  <c r="Q40" i="1"/>
  <c r="Q10" i="2" s="1"/>
  <c r="P57"/>
  <c r="Q268" i="1"/>
  <c r="Q57" i="2" s="1"/>
  <c r="O81" i="1"/>
  <c r="O15" i="2" s="1"/>
  <c r="N15"/>
  <c r="Z21"/>
  <c r="AA121" i="1"/>
  <c r="N16" i="2"/>
  <c r="O89" i="1"/>
  <c r="O16" i="2" s="1"/>
  <c r="R32"/>
  <c r="S181" i="1"/>
  <c r="S32" i="2" s="1"/>
  <c r="O220" i="1"/>
  <c r="O43" i="2" s="1"/>
  <c r="N43"/>
  <c r="P12"/>
  <c r="Q51" i="1"/>
  <c r="Q12" i="2" s="1"/>
  <c r="O6" i="1"/>
  <c r="O7" i="2" s="1"/>
  <c r="N7"/>
  <c r="E18"/>
  <c r="G102" i="1"/>
  <c r="G18" i="2" s="1"/>
  <c r="H102" i="1"/>
  <c r="H18" i="2" s="1"/>
  <c r="F273" i="1"/>
  <c r="F58" i="2" s="1"/>
  <c r="D58"/>
  <c r="G273" i="1"/>
  <c r="G58" i="2" s="1"/>
  <c r="D50"/>
  <c r="F237" i="1"/>
  <c r="F50" i="2" s="1"/>
  <c r="W232" i="1"/>
  <c r="W47" i="2" s="1"/>
  <c r="V47"/>
  <c r="Z42"/>
  <c r="AA214" i="1"/>
  <c r="AA42" i="2" s="1"/>
  <c r="P40"/>
  <c r="Q207" i="1"/>
  <c r="Q40" i="2" s="1"/>
  <c r="X14"/>
  <c r="Y72" i="1"/>
  <c r="Y14" i="2" s="1"/>
  <c r="H261" i="1"/>
  <c r="H55" i="2" s="1"/>
  <c r="E55"/>
  <c r="G261" i="1"/>
  <c r="G55" i="2" s="1"/>
  <c r="J13"/>
  <c r="J11" s="1"/>
  <c r="K59" i="1"/>
  <c r="K13" i="2" s="1"/>
  <c r="G220" i="1"/>
  <c r="G43" i="2" s="1"/>
  <c r="H220" i="1"/>
  <c r="H43" i="2" s="1"/>
  <c r="E43"/>
  <c r="J51"/>
  <c r="K240" i="1"/>
  <c r="K51" i="2" s="1"/>
  <c r="T12"/>
  <c r="U51" i="1"/>
  <c r="U12" i="2" s="1"/>
  <c r="U229" i="1"/>
  <c r="U46" i="2" s="1"/>
  <c r="T46"/>
  <c r="J28"/>
  <c r="K167" i="1"/>
  <c r="K28" i="2" s="1"/>
  <c r="Z13"/>
  <c r="AA59" i="1"/>
  <c r="AA13" i="2" s="1"/>
  <c r="K162" i="1"/>
  <c r="K27" i="2" s="1"/>
  <c r="J27"/>
  <c r="Y268" i="1"/>
  <c r="Y57" i="2" s="1"/>
  <c r="X57"/>
  <c r="X56" s="1"/>
  <c r="Y202" i="1"/>
  <c r="Y38" i="2" s="1"/>
  <c r="X38"/>
  <c r="V10"/>
  <c r="W40" i="1"/>
  <c r="W10" i="2" s="1"/>
  <c r="M211" i="1"/>
  <c r="M41" i="2" s="1"/>
  <c r="L41"/>
  <c r="R50"/>
  <c r="S237" i="1"/>
  <c r="S50" i="2" s="1"/>
  <c r="O40" i="1"/>
  <c r="O10" i="2" s="1"/>
  <c r="N10"/>
  <c r="T37"/>
  <c r="U199" i="1"/>
  <c r="U37" i="2" s="1"/>
  <c r="N46"/>
  <c r="O229" i="1"/>
  <c r="O46" i="2" s="1"/>
  <c r="M237" i="1"/>
  <c r="M50" i="2" s="1"/>
  <c r="L50"/>
  <c r="L49" s="1"/>
  <c r="R8"/>
  <c r="S13" i="1"/>
  <c r="S8" i="2" s="1"/>
  <c r="O205" i="1"/>
  <c r="O39" i="2" s="1"/>
  <c r="N39"/>
  <c r="V55"/>
  <c r="V49" s="1"/>
  <c r="W261" i="1"/>
  <c r="W55" i="2" s="1"/>
  <c r="T54"/>
  <c r="U258" i="1"/>
  <c r="U54" i="2" s="1"/>
  <c r="X29"/>
  <c r="Y173" i="1"/>
  <c r="Y29" i="2" s="1"/>
  <c r="V9"/>
  <c r="W24" i="1"/>
  <c r="W9" i="2" s="1"/>
  <c r="L61"/>
  <c r="M283" i="1"/>
  <c r="M61" i="2" s="1"/>
  <c r="L28"/>
  <c r="M167" i="1"/>
  <c r="M28" i="2" s="1"/>
  <c r="L12"/>
  <c r="M51" i="1"/>
  <c r="M12" i="2" s="1"/>
  <c r="T69"/>
  <c r="T8" i="3" s="1"/>
  <c r="T292" i="1" s="1"/>
  <c r="F13" i="5" s="1"/>
  <c r="U19" i="2"/>
  <c r="U69" s="1"/>
  <c r="U8" i="3" s="1"/>
  <c r="T7" i="2"/>
  <c r="U6" i="1"/>
  <c r="U7" i="2" s="1"/>
  <c r="L20"/>
  <c r="L19" s="1"/>
  <c r="M106" i="1"/>
  <c r="M20" i="2" s="1"/>
  <c r="G142" i="1"/>
  <c r="G24" i="2" s="1"/>
  <c r="E24"/>
  <c r="H142" i="1"/>
  <c r="H24" i="2" s="1"/>
  <c r="D54"/>
  <c r="F258" i="1"/>
  <c r="F54" i="2" s="1"/>
  <c r="D47"/>
  <c r="F232" i="1"/>
  <c r="F47" i="2" s="1"/>
  <c r="G232" i="1"/>
  <c r="G47" i="2" s="1"/>
  <c r="D42"/>
  <c r="F214" i="1"/>
  <c r="F42" i="2" s="1"/>
  <c r="D32"/>
  <c r="F181" i="1"/>
  <c r="F32" i="2" s="1"/>
  <c r="D16"/>
  <c r="F89" i="1"/>
  <c r="F16" i="2" s="1"/>
  <c r="D10"/>
  <c r="G40" i="1"/>
  <c r="G10" i="2" s="1"/>
  <c r="F40" i="1"/>
  <c r="F10" i="2" s="1"/>
  <c r="J48"/>
  <c r="K234" i="1"/>
  <c r="K48" i="2" s="1"/>
  <c r="AA98" i="1"/>
  <c r="AA17" i="2" s="1"/>
  <c r="U98" i="1"/>
  <c r="U17" i="2" s="1"/>
  <c r="H98" i="1"/>
  <c r="H17" i="2" s="1"/>
  <c r="Y98" i="1"/>
  <c r="Y17" i="2" s="1"/>
  <c r="S98" i="1"/>
  <c r="S17" i="2" s="1"/>
  <c r="I17"/>
  <c r="I15"/>
  <c r="M81" i="1"/>
  <c r="M15" i="2" s="1"/>
  <c r="AA81" i="1"/>
  <c r="AA15" i="2" s="1"/>
  <c r="Y81" i="1"/>
  <c r="Y15" i="2" s="1"/>
  <c r="S81" i="1"/>
  <c r="S15" i="2" s="1"/>
  <c r="W81" i="1"/>
  <c r="W15" i="2" s="1"/>
  <c r="K81" i="1"/>
  <c r="K15" i="2" s="1"/>
  <c r="K51" i="1"/>
  <c r="K12" i="2" s="1"/>
  <c r="I12"/>
  <c r="I11" s="1"/>
  <c r="I68" s="1"/>
  <c r="O51" i="1"/>
  <c r="O12" i="2" s="1"/>
  <c r="Y220" i="1"/>
  <c r="Y43" i="2" s="1"/>
  <c r="X43"/>
  <c r="W207" i="1"/>
  <c r="W40" i="2" s="1"/>
  <c r="V40"/>
  <c r="P42"/>
  <c r="Q214" i="1"/>
  <c r="Q42" i="2" s="1"/>
  <c r="W253" i="1"/>
  <c r="W53" i="2" s="1"/>
  <c r="H253" i="1"/>
  <c r="H53" i="2" s="1"/>
  <c r="Q253" i="1"/>
  <c r="Q53" i="2" s="1"/>
  <c r="S253" i="1"/>
  <c r="S53" i="2" s="1"/>
  <c r="O253" i="1"/>
  <c r="O53" i="2" s="1"/>
  <c r="I53"/>
  <c r="M253" i="1"/>
  <c r="M53" i="2" s="1"/>
  <c r="U253" i="1"/>
  <c r="U53" i="2" s="1"/>
  <c r="Y253" i="1"/>
  <c r="Y53" i="2" s="1"/>
  <c r="Z35"/>
  <c r="AA196" i="1"/>
  <c r="AA35" i="2" s="1"/>
  <c r="K153" i="1"/>
  <c r="K26" i="2" s="1"/>
  <c r="J26"/>
  <c r="J22" s="1"/>
  <c r="D18"/>
  <c r="F102" i="1"/>
  <c r="F18" i="2" s="1"/>
  <c r="D9"/>
  <c r="F24" i="1"/>
  <c r="F9" i="2" s="1"/>
  <c r="I28"/>
  <c r="S167" i="1"/>
  <c r="S28" i="2" s="1"/>
  <c r="Q167" i="1"/>
  <c r="Q28" i="2" s="1"/>
  <c r="W167" i="1"/>
  <c r="W28" i="2" s="1"/>
  <c r="AA167" i="1"/>
  <c r="AA28" i="2" s="1"/>
  <c r="Y167" i="1"/>
  <c r="Y28" i="2" s="1"/>
  <c r="K223" i="1"/>
  <c r="K44" i="2" s="1"/>
  <c r="J44"/>
  <c r="D59"/>
  <c r="G275" i="1"/>
  <c r="G59" i="2" s="1"/>
  <c r="F275" i="1"/>
  <c r="F59" i="2" s="1"/>
  <c r="Q275" i="1"/>
  <c r="Q59" i="2" s="1"/>
  <c r="H275" i="1"/>
  <c r="H59" i="2" s="1"/>
  <c r="I59"/>
  <c r="S275" i="1"/>
  <c r="S59" i="2" s="1"/>
  <c r="W275" i="1"/>
  <c r="W59" i="2" s="1"/>
  <c r="Z40"/>
  <c r="AA207" i="1"/>
  <c r="AA40" i="2" s="1"/>
  <c r="O247" i="1"/>
  <c r="O52" i="2" s="1"/>
  <c r="N52"/>
  <c r="L51"/>
  <c r="M240" i="1"/>
  <c r="M51" i="2" s="1"/>
  <c r="AA153" i="1"/>
  <c r="AA26" i="2" s="1"/>
  <c r="Z26"/>
  <c r="V26"/>
  <c r="W153" i="1"/>
  <c r="W26" i="2" s="1"/>
  <c r="J10"/>
  <c r="K40" i="1"/>
  <c r="K10" i="2" s="1"/>
  <c r="R27"/>
  <c r="S162" i="1"/>
  <c r="S27" i="2" s="1"/>
  <c r="U40" i="1"/>
  <c r="U10" i="2" s="1"/>
  <c r="T10"/>
  <c r="T24"/>
  <c r="U142" i="1"/>
  <c r="U24" i="2" s="1"/>
  <c r="U59" i="1"/>
  <c r="U13" i="2" s="1"/>
  <c r="T13"/>
  <c r="N59"/>
  <c r="O275" i="1"/>
  <c r="O59" i="2" s="1"/>
  <c r="N18"/>
  <c r="O102" i="1"/>
  <c r="O18" i="2" s="1"/>
  <c r="G173" i="1"/>
  <c r="G29" i="2" s="1"/>
  <c r="E29"/>
  <c r="H173" i="1"/>
  <c r="H29" i="2" s="1"/>
  <c r="Z53"/>
  <c r="Z49" s="1"/>
  <c r="AA253" i="1"/>
  <c r="AA53" i="2" s="1"/>
  <c r="U136" i="1"/>
  <c r="U23" i="2" s="1"/>
  <c r="T23"/>
  <c r="G121" i="1"/>
  <c r="G21" i="2" s="1"/>
  <c r="H121" i="1"/>
  <c r="H21" i="2" s="1"/>
  <c r="E21"/>
  <c r="E19" s="1"/>
  <c r="D52"/>
  <c r="F247" i="1"/>
  <c r="F52" i="2" s="1"/>
  <c r="I31"/>
  <c r="K177" i="1"/>
  <c r="K31" i="2" s="1"/>
  <c r="U177" i="1"/>
  <c r="U31" i="2" s="1"/>
  <c r="AA177" i="1"/>
  <c r="AA31" i="2" s="1"/>
  <c r="I8"/>
  <c r="Y13" i="1"/>
  <c r="Y8" i="2" s="1"/>
  <c r="Q13" i="1"/>
  <c r="Q8" i="2" s="1"/>
  <c r="N42"/>
  <c r="O214" i="1"/>
  <c r="O42" i="2" s="1"/>
  <c r="M40" i="1"/>
  <c r="M10" i="2" s="1"/>
  <c r="L10"/>
  <c r="Z46"/>
  <c r="AA229" i="1"/>
  <c r="AA46" i="2" s="1"/>
  <c r="U190" i="1"/>
  <c r="U34" i="2" s="1"/>
  <c r="T34"/>
  <c r="AA51" i="1"/>
  <c r="AA12" i="2" s="1"/>
  <c r="Z12"/>
  <c r="Z11" s="1"/>
  <c r="N61"/>
  <c r="O283" i="1"/>
  <c r="O61" i="2" s="1"/>
  <c r="J61"/>
  <c r="K283" i="1"/>
  <c r="K61" i="2" s="1"/>
  <c r="Z8"/>
  <c r="Z6" s="1"/>
  <c r="AA13" i="1"/>
  <c r="AA8" i="2" s="1"/>
  <c r="P16"/>
  <c r="Q89" i="1"/>
  <c r="Q16" i="2" s="1"/>
  <c r="T29"/>
  <c r="U173" i="1"/>
  <c r="U29" i="2" s="1"/>
  <c r="V20"/>
  <c r="V19" s="1"/>
  <c r="W106" i="1"/>
  <c r="W20" i="2" s="1"/>
  <c r="S106" i="1"/>
  <c r="S20" i="2" s="1"/>
  <c r="R20"/>
  <c r="R19" s="1"/>
  <c r="M153" i="1"/>
  <c r="M26" i="2" s="1"/>
  <c r="L26"/>
  <c r="T58"/>
  <c r="T56" s="1"/>
  <c r="U273" i="1"/>
  <c r="U58" i="2" s="1"/>
  <c r="X33"/>
  <c r="X30" s="1"/>
  <c r="Y187" i="1"/>
  <c r="Y33" i="2" s="1"/>
  <c r="O240" i="1"/>
  <c r="O51" i="2" s="1"/>
  <c r="N51"/>
  <c r="P58"/>
  <c r="Q273" i="1"/>
  <c r="Q58" i="2" s="1"/>
  <c r="W6" i="1"/>
  <c r="W7" i="2" s="1"/>
  <c r="V7"/>
  <c r="V6" s="1"/>
  <c r="N29"/>
  <c r="O173" i="1"/>
  <c r="O29" i="2" s="1"/>
  <c r="P55"/>
  <c r="Q261" i="1"/>
  <c r="Q55" i="2" s="1"/>
  <c r="O261" i="1"/>
  <c r="O55" i="2" s="1"/>
  <c r="N55"/>
  <c r="N23"/>
  <c r="O136" i="1"/>
  <c r="O23" i="2" s="1"/>
  <c r="M59" i="1"/>
  <c r="M13" i="2" s="1"/>
  <c r="L13"/>
  <c r="L9"/>
  <c r="M24" i="1"/>
  <c r="M9" i="2" s="1"/>
  <c r="R12"/>
  <c r="R11" s="1"/>
  <c r="S51" i="1"/>
  <c r="S12" i="2" s="1"/>
  <c r="L8"/>
  <c r="L6" s="1"/>
  <c r="M13" i="1"/>
  <c r="M8" i="2" s="1"/>
  <c r="J52"/>
  <c r="K247" i="1"/>
  <c r="K52" i="2" s="1"/>
  <c r="J9"/>
  <c r="J6" s="1"/>
  <c r="K24" i="1"/>
  <c r="K9" i="2" s="1"/>
  <c r="G253" i="1"/>
  <c r="G53" i="2" s="1"/>
  <c r="D53"/>
  <c r="F253" i="1"/>
  <c r="F53" i="2" s="1"/>
  <c r="D40"/>
  <c r="F207" i="1"/>
  <c r="F40" i="2" s="1"/>
  <c r="D34"/>
  <c r="F190" i="1"/>
  <c r="F34" i="2" s="1"/>
  <c r="D23"/>
  <c r="F136" i="1"/>
  <c r="F23" i="2" s="1"/>
  <c r="D21"/>
  <c r="F121" i="1"/>
  <c r="F21" i="2" s="1"/>
  <c r="F98" i="1"/>
  <c r="F17" i="2" s="1"/>
  <c r="G98" i="1"/>
  <c r="G17" i="2" s="1"/>
  <c r="D17"/>
  <c r="D14"/>
  <c r="G72" i="1"/>
  <c r="G14" i="2" s="1"/>
  <c r="F72" i="1"/>
  <c r="F14" i="2" s="1"/>
  <c r="D12"/>
  <c r="F51" i="1"/>
  <c r="F12" i="2" s="1"/>
  <c r="F13" i="1"/>
  <c r="F8" i="2" s="1"/>
  <c r="D8"/>
  <c r="I52"/>
  <c r="W247" i="1"/>
  <c r="W52" i="2" s="1"/>
  <c r="Q247" i="1"/>
  <c r="Q52" i="2" s="1"/>
  <c r="AA247" i="1"/>
  <c r="AA52" i="2" s="1"/>
  <c r="M247" i="1"/>
  <c r="M52" i="2" s="1"/>
  <c r="Y247" i="1"/>
  <c r="Y52" i="2" s="1"/>
  <c r="Y214" i="1"/>
  <c r="Y42" i="2" s="1"/>
  <c r="U214" i="1"/>
  <c r="U42" i="2" s="1"/>
  <c r="S214" i="1"/>
  <c r="S42" i="2" s="1"/>
  <c r="W214" i="1"/>
  <c r="W42" i="2" s="1"/>
  <c r="I42"/>
  <c r="M214" i="1"/>
  <c r="M42" i="2" s="1"/>
  <c r="S199" i="1"/>
  <c r="S37" i="2" s="1"/>
  <c r="I37"/>
  <c r="I36" s="1"/>
  <c r="I72" s="1"/>
  <c r="Y199" i="1"/>
  <c r="Y37" i="2" s="1"/>
  <c r="K199" i="1"/>
  <c r="K37" i="2" s="1"/>
  <c r="M187" i="1"/>
  <c r="M33" i="2" s="1"/>
  <c r="K187" i="1"/>
  <c r="K33" i="2" s="1"/>
  <c r="O187" i="1"/>
  <c r="O33" i="2" s="1"/>
  <c r="I33"/>
  <c r="U187" i="1"/>
  <c r="U33" i="2" s="1"/>
  <c r="I29"/>
  <c r="AA173" i="1"/>
  <c r="AA29" i="2" s="1"/>
  <c r="K173" i="1"/>
  <c r="K29" i="2" s="1"/>
  <c r="Q173" i="1"/>
  <c r="Q29" i="2" s="1"/>
  <c r="Y106" i="1"/>
  <c r="Y20" i="2" s="1"/>
  <c r="U106" i="1"/>
  <c r="U20" i="2" s="1"/>
  <c r="Q106" i="1"/>
  <c r="Q20" i="2" s="1"/>
  <c r="I20"/>
  <c r="I19" s="1"/>
  <c r="AA106" i="1"/>
  <c r="AA20" i="2" s="1"/>
  <c r="O106" i="1"/>
  <c r="O20" i="2" s="1"/>
  <c r="I9"/>
  <c r="Y24" i="1"/>
  <c r="Y9" i="2" s="1"/>
  <c r="Z61"/>
  <c r="AA283" i="1"/>
  <c r="AA61" i="2" s="1"/>
  <c r="T44"/>
  <c r="U223" i="1"/>
  <c r="U44" i="2" s="1"/>
  <c r="S220" i="1"/>
  <c r="S43" i="2" s="1"/>
  <c r="R43"/>
  <c r="S207" i="1"/>
  <c r="S40" i="2" s="1"/>
  <c r="R40"/>
  <c r="R36" s="1"/>
  <c r="X26"/>
  <c r="Y153" i="1"/>
  <c r="Y26" i="2" s="1"/>
  <c r="V14"/>
  <c r="W72" i="1"/>
  <c r="W14" i="2" s="1"/>
  <c r="S72" i="1"/>
  <c r="S14" i="2" s="1"/>
  <c r="R14"/>
  <c r="S24" i="1"/>
  <c r="S9" i="2" s="1"/>
  <c r="R9"/>
  <c r="H258" i="1"/>
  <c r="H54" i="2" s="1"/>
  <c r="G258" i="1"/>
  <c r="G54" i="2" s="1"/>
  <c r="E54"/>
  <c r="H214" i="1"/>
  <c r="H42" i="2" s="1"/>
  <c r="G214" i="1"/>
  <c r="G42" i="2" s="1"/>
  <c r="E42"/>
  <c r="I54"/>
  <c r="O258" i="1"/>
  <c r="O54" i="2" s="1"/>
  <c r="S258" i="1"/>
  <c r="S54" i="2" s="1"/>
  <c r="W258" i="1"/>
  <c r="W54" i="2" s="1"/>
  <c r="M258" i="1"/>
  <c r="M54" i="2" s="1"/>
  <c r="AA258" i="1"/>
  <c r="AA54" i="2" s="1"/>
  <c r="Z33"/>
  <c r="AA187" i="1"/>
  <c r="AA33" i="2" s="1"/>
  <c r="V32"/>
  <c r="W181" i="1"/>
  <c r="W32" i="2" s="1"/>
  <c r="K253" i="1"/>
  <c r="K53" i="2" s="1"/>
  <c r="J53"/>
  <c r="V44"/>
  <c r="W223" i="1"/>
  <c r="W44" i="2" s="1"/>
  <c r="V33"/>
  <c r="W187" i="1"/>
  <c r="W33" i="2" s="1"/>
  <c r="Y181" i="1"/>
  <c r="Y32" i="2" s="1"/>
  <c r="X32"/>
  <c r="Q136" i="1"/>
  <c r="Q23" i="2" s="1"/>
  <c r="U268" i="1"/>
  <c r="U57" i="2" s="1"/>
  <c r="O190" i="1"/>
  <c r="O34" i="2" s="1"/>
  <c r="D56"/>
  <c r="Q162" i="1"/>
  <c r="Q27" i="2" s="1"/>
  <c r="H81" i="1"/>
  <c r="H15" i="2" s="1"/>
  <c r="H89" i="1"/>
  <c r="H16" i="2" s="1"/>
  <c r="D6"/>
  <c r="Q59" i="1"/>
  <c r="Q13" i="2" s="1"/>
  <c r="S59" i="1"/>
  <c r="S13" i="2" s="1"/>
  <c r="M136" i="1"/>
  <c r="M23" i="2" s="1"/>
  <c r="S40" i="1"/>
  <c r="S10" i="2" s="1"/>
  <c r="W142" i="1"/>
  <c r="W24" i="2" s="1"/>
  <c r="N56"/>
  <c r="U21"/>
  <c r="Q142" i="1"/>
  <c r="Q24" i="2" s="1"/>
  <c r="H51" i="1"/>
  <c r="H12" i="2" s="1"/>
  <c r="Y136" i="1"/>
  <c r="Y23" i="2" s="1"/>
  <c r="O142" i="1"/>
  <c r="O24" i="2" s="1"/>
  <c r="Q81" i="1"/>
  <c r="Q15" i="2" s="1"/>
  <c r="G237" i="1"/>
  <c r="G50" i="2" s="1"/>
  <c r="F173" i="1"/>
  <c r="F29" i="2" s="1"/>
  <c r="K275" i="1"/>
  <c r="K59" i="2" s="1"/>
  <c r="Q187" i="1"/>
  <c r="Q33" i="2" s="1"/>
  <c r="G89" i="1"/>
  <c r="G16" i="2" s="1"/>
  <c r="U81" i="1"/>
  <c r="U15" i="2" s="1"/>
  <c r="S177" i="1"/>
  <c r="S31" i="2" s="1"/>
  <c r="E11"/>
  <c r="K136" i="1"/>
  <c r="K23" i="2" s="1"/>
  <c r="D15"/>
  <c r="F81" i="1"/>
  <c r="F15" i="2" s="1"/>
  <c r="AA190" i="1"/>
  <c r="AA34" i="2" s="1"/>
  <c r="S190" i="1"/>
  <c r="S34" i="2" s="1"/>
  <c r="Y190" i="1"/>
  <c r="Y34" i="2" s="1"/>
  <c r="W190" i="1"/>
  <c r="W34" i="2" s="1"/>
  <c r="H190" i="1"/>
  <c r="H34" i="2" s="1"/>
  <c r="I34"/>
  <c r="Q190" i="1"/>
  <c r="Q34" i="2" s="1"/>
  <c r="K190" i="1"/>
  <c r="K34" i="2" s="1"/>
  <c r="Z10"/>
  <c r="AA40" i="1"/>
  <c r="AA10" i="2" s="1"/>
  <c r="I16"/>
  <c r="S89" i="1"/>
  <c r="S16" i="2" s="1"/>
  <c r="W89" i="1"/>
  <c r="W16" i="2" s="1"/>
  <c r="Y89" i="1"/>
  <c r="Y16" i="2" s="1"/>
  <c r="P37"/>
  <c r="Q199" i="1"/>
  <c r="Q37" i="2" s="1"/>
  <c r="Z9"/>
  <c r="AA24" i="1"/>
  <c r="AA9" i="2" s="1"/>
  <c r="U211" i="1"/>
  <c r="U41" i="2" s="1"/>
  <c r="T41"/>
  <c r="P17"/>
  <c r="Q98" i="1"/>
  <c r="Q17" i="2" s="1"/>
  <c r="L32"/>
  <c r="L30" s="1"/>
  <c r="M181" i="1"/>
  <c r="M32" i="2" s="1"/>
  <c r="M162" i="1"/>
  <c r="M27" i="2" s="1"/>
  <c r="L27"/>
  <c r="L22" s="1"/>
  <c r="R24"/>
  <c r="S142" i="1"/>
  <c r="S24" i="2" s="1"/>
  <c r="N60"/>
  <c r="O279" i="1"/>
  <c r="O60" i="2" s="1"/>
  <c r="O24" i="1"/>
  <c r="O9" i="2" s="1"/>
  <c r="N9"/>
  <c r="G13" i="1"/>
  <c r="G8" i="2" s="1"/>
  <c r="E8"/>
  <c r="H13" i="1"/>
  <c r="H8" i="2" s="1"/>
  <c r="AA261" i="1"/>
  <c r="AA55" i="2" s="1"/>
  <c r="Z55"/>
  <c r="P54"/>
  <c r="P49" s="1"/>
  <c r="Q258" i="1"/>
  <c r="Q54" i="2" s="1"/>
  <c r="W177" i="1"/>
  <c r="W31" i="2" s="1"/>
  <c r="V31"/>
  <c r="V23"/>
  <c r="V22" s="1"/>
  <c r="W136" i="1"/>
  <c r="W23" i="2" s="1"/>
  <c r="L59"/>
  <c r="L56" s="1"/>
  <c r="M275" i="1"/>
  <c r="M59" i="2" s="1"/>
  <c r="J43"/>
  <c r="K220" i="1"/>
  <c r="K43" i="2" s="1"/>
  <c r="X73"/>
  <c r="D44"/>
  <c r="G223" i="1"/>
  <c r="G44" i="2" s="1"/>
  <c r="F223" i="1"/>
  <c r="F44" i="2" s="1"/>
  <c r="D35"/>
  <c r="F196" i="1"/>
  <c r="F35" i="2" s="1"/>
  <c r="D27"/>
  <c r="F162" i="1"/>
  <c r="F27" i="2" s="1"/>
  <c r="G162" i="1"/>
  <c r="G27" i="2" s="1"/>
  <c r="I32"/>
  <c r="O181" i="1"/>
  <c r="O32" i="2" s="1"/>
  <c r="K181" i="1"/>
  <c r="K32" i="2" s="1"/>
  <c r="U247" i="1"/>
  <c r="U52" i="2" s="1"/>
  <c r="T52"/>
  <c r="T49" s="1"/>
  <c r="Z37"/>
  <c r="AA199" i="1"/>
  <c r="AA37" i="2" s="1"/>
  <c r="P25"/>
  <c r="P22" s="1"/>
  <c r="Q151" i="1"/>
  <c r="Q25" i="2" s="1"/>
  <c r="U72" i="1"/>
  <c r="U14" i="2" s="1"/>
  <c r="T14"/>
  <c r="H283" i="1"/>
  <c r="H61" i="2" s="1"/>
  <c r="G283" i="1"/>
  <c r="G61" i="2" s="1"/>
  <c r="E61"/>
  <c r="E56" s="1"/>
  <c r="G181" i="1"/>
  <c r="G32" i="2" s="1"/>
  <c r="H181" i="1"/>
  <c r="H32" i="2" s="1"/>
  <c r="E32"/>
  <c r="E30" s="1"/>
  <c r="J294" i="1"/>
  <c r="J10" i="3"/>
  <c r="J8" i="5" s="1"/>
  <c r="Y229" i="1"/>
  <c r="Y46" i="2" s="1"/>
  <c r="X46"/>
  <c r="S187" i="1"/>
  <c r="S33" i="2" s="1"/>
  <c r="R33"/>
  <c r="R30" s="1"/>
  <c r="N71"/>
  <c r="AA268" i="1"/>
  <c r="AA57" i="2" s="1"/>
  <c r="K268" i="1"/>
  <c r="K57" i="2" s="1"/>
  <c r="S268" i="1"/>
  <c r="S57" i="2" s="1"/>
  <c r="M268" i="1"/>
  <c r="M57" i="2" s="1"/>
  <c r="I57"/>
  <c r="W268" i="1"/>
  <c r="W57" i="2" s="1"/>
  <c r="J54"/>
  <c r="K258" i="1"/>
  <c r="K54" i="2" s="1"/>
  <c r="Y21"/>
  <c r="O21"/>
  <c r="M21"/>
  <c r="S21"/>
  <c r="D24"/>
  <c r="F142" i="1"/>
  <c r="F24" i="2" s="1"/>
  <c r="I27"/>
  <c r="AA162" i="1"/>
  <c r="AA27" i="2" s="1"/>
  <c r="Y162" i="1"/>
  <c r="Y27" i="2" s="1"/>
  <c r="H162" i="1"/>
  <c r="H27" i="2" s="1"/>
  <c r="W162" i="1"/>
  <c r="W27" i="2" s="1"/>
  <c r="M72" i="1"/>
  <c r="M14" i="2" s="1"/>
  <c r="I14"/>
  <c r="AA72" i="1"/>
  <c r="AA14" i="2" s="1"/>
  <c r="H72" i="1"/>
  <c r="H14" i="2" s="1"/>
  <c r="N17"/>
  <c r="O98" i="1"/>
  <c r="O17" i="2" s="1"/>
  <c r="R29"/>
  <c r="R22" s="1"/>
  <c r="S173" i="1"/>
  <c r="S29" i="2" s="1"/>
  <c r="P7"/>
  <c r="P6" s="1"/>
  <c r="Q6" i="1"/>
  <c r="Q7" i="2" s="1"/>
  <c r="Z23"/>
  <c r="Z22" s="1"/>
  <c r="AA136" i="1"/>
  <c r="AA23" i="2" s="1"/>
  <c r="K13" i="1"/>
  <c r="K8" i="2" s="1"/>
  <c r="J8"/>
  <c r="Y59" i="1"/>
  <c r="Y13" i="2" s="1"/>
  <c r="X13"/>
  <c r="G24" i="1"/>
  <c r="G9" i="2" s="1"/>
  <c r="H24" i="1"/>
  <c r="H9" i="2" s="1"/>
  <c r="E9"/>
  <c r="J14"/>
  <c r="K72" i="1"/>
  <c r="K14" i="2" s="1"/>
  <c r="I24"/>
  <c r="I22" s="1"/>
  <c r="I70" s="1"/>
  <c r="M142" i="1"/>
  <c r="M24" i="2" s="1"/>
  <c r="Y142" i="1"/>
  <c r="Y24" i="2" s="1"/>
  <c r="Z59"/>
  <c r="Z56" s="1"/>
  <c r="AA275" i="1"/>
  <c r="AA59" i="2" s="1"/>
  <c r="X10"/>
  <c r="X6" s="1"/>
  <c r="Y40" i="1"/>
  <c r="Y10" i="2" s="1"/>
  <c r="AA234" i="1"/>
  <c r="AA48" i="2" s="1"/>
  <c r="Z48"/>
  <c r="V17"/>
  <c r="V11" s="1"/>
  <c r="W98" i="1"/>
  <c r="W17" i="2" s="1"/>
  <c r="G151" i="1"/>
  <c r="G25" i="2" s="1"/>
  <c r="H151" i="1"/>
  <c r="H25" i="2" s="1"/>
  <c r="E25"/>
  <c r="F151" i="1"/>
  <c r="F25" i="2" s="1"/>
  <c r="E51"/>
  <c r="E49" s="1"/>
  <c r="H240" i="1"/>
  <c r="H51" i="2" s="1"/>
  <c r="G240" i="1"/>
  <c r="G51" i="2" s="1"/>
  <c r="O13" i="1"/>
  <c r="O8" i="2" s="1"/>
  <c r="N8"/>
  <c r="O59" i="1"/>
  <c r="O13" i="2" s="1"/>
  <c r="N13"/>
  <c r="N11" s="1"/>
  <c r="L18"/>
  <c r="M102" i="1"/>
  <c r="M18" i="2" s="1"/>
  <c r="D51"/>
  <c r="F240" i="1"/>
  <c r="F51" i="2" s="1"/>
  <c r="F202" i="1"/>
  <c r="F38" i="2" s="1"/>
  <c r="D38"/>
  <c r="D36" s="1"/>
  <c r="G202" i="1"/>
  <c r="G38" i="2" s="1"/>
  <c r="D33"/>
  <c r="F187" i="1"/>
  <c r="F33" i="2" s="1"/>
  <c r="G187" i="1"/>
  <c r="G33" i="2" s="1"/>
  <c r="D31"/>
  <c r="F177" i="1"/>
  <c r="F31" i="2" s="1"/>
  <c r="G177" i="1"/>
  <c r="G31" i="2" s="1"/>
  <c r="F167" i="1"/>
  <c r="F28" i="2" s="1"/>
  <c r="D28"/>
  <c r="D20"/>
  <c r="D19" s="1"/>
  <c r="F106" i="1"/>
  <c r="F20" i="2" s="1"/>
  <c r="U240" i="1"/>
  <c r="U51" i="2" s="1"/>
  <c r="I51"/>
  <c r="S240" i="1"/>
  <c r="S51" i="2" s="1"/>
  <c r="W240" i="1"/>
  <c r="W51" i="2" s="1"/>
  <c r="Y240" i="1"/>
  <c r="Y51" i="2" s="1"/>
  <c r="Q240" i="1"/>
  <c r="Q51" i="2" s="1"/>
  <c r="O223" i="1"/>
  <c r="O44" i="2" s="1"/>
  <c r="I44"/>
  <c r="M223" i="1"/>
  <c r="M44" i="2" s="1"/>
  <c r="Q223" i="1"/>
  <c r="Q44" i="2" s="1"/>
  <c r="M220" i="1"/>
  <c r="M43" i="2" s="1"/>
  <c r="AA220" i="1"/>
  <c r="AA43" i="2" s="1"/>
  <c r="W220" i="1"/>
  <c r="W43" i="2" s="1"/>
  <c r="I43"/>
  <c r="K207" i="1"/>
  <c r="K40" i="2" s="1"/>
  <c r="M207" i="1"/>
  <c r="M40" i="2" s="1"/>
  <c r="Y207" i="1"/>
  <c r="Y40" i="2" s="1"/>
  <c r="I40"/>
  <c r="U207" i="1"/>
  <c r="U40" i="2" s="1"/>
  <c r="I26"/>
  <c r="U153" i="1"/>
  <c r="U26" i="2" s="1"/>
  <c r="Q153" i="1"/>
  <c r="Q26" i="2" s="1"/>
  <c r="S153" i="1"/>
  <c r="S26" i="2" s="1"/>
  <c r="Y6" i="1"/>
  <c r="Y7" i="2" s="1"/>
  <c r="AA6" i="1"/>
  <c r="AA7" i="2" s="1"/>
  <c r="S6" i="1"/>
  <c r="S7" i="2" s="1"/>
  <c r="M6" i="1"/>
  <c r="M7" i="2" s="1"/>
  <c r="I7"/>
  <c r="R52"/>
  <c r="S247" i="1"/>
  <c r="S52" i="2" s="1"/>
  <c r="V41"/>
  <c r="W211" i="1"/>
  <c r="W41" i="2" s="1"/>
  <c r="G229" i="1"/>
  <c r="G46" i="2" s="1"/>
  <c r="F229" i="1"/>
  <c r="F46" i="2" s="1"/>
  <c r="E46"/>
  <c r="E36" s="1"/>
  <c r="H229" i="1"/>
  <c r="H46" i="2" s="1"/>
  <c r="Y237" i="1"/>
  <c r="Y50" i="2" s="1"/>
  <c r="K237" i="1"/>
  <c r="K50" i="2" s="1"/>
  <c r="I50"/>
  <c r="I49" s="1"/>
  <c r="I73" s="1"/>
  <c r="O237" i="1"/>
  <c r="O50" i="2" s="1"/>
  <c r="AA237" i="1"/>
  <c r="AA50" i="2" s="1"/>
  <c r="W237" i="1"/>
  <c r="W50" i="2" s="1"/>
  <c r="Q229" i="1"/>
  <c r="Q46" i="2" s="1"/>
  <c r="P46"/>
  <c r="J20"/>
  <c r="J19" s="1"/>
  <c r="K106" i="1"/>
  <c r="K20" i="2" s="1"/>
  <c r="I60"/>
  <c r="S279" i="1"/>
  <c r="S60" i="2" s="1"/>
  <c r="Q279" i="1"/>
  <c r="Q60" i="2" s="1"/>
  <c r="W279" i="1"/>
  <c r="W60" i="2" s="1"/>
  <c r="AA279" i="1"/>
  <c r="AA60" i="2" s="1"/>
  <c r="U279" i="1"/>
  <c r="U60" i="2" s="1"/>
  <c r="M279" i="1"/>
  <c r="M60" i="2" s="1"/>
  <c r="H279" i="1"/>
  <c r="H60" i="2" s="1"/>
  <c r="Y279" i="1"/>
  <c r="Y60" i="2" s="1"/>
  <c r="I55"/>
  <c r="Y261" i="1"/>
  <c r="Y55" i="2" s="1"/>
  <c r="U261" i="1"/>
  <c r="U55" i="2" s="1"/>
  <c r="S261" i="1"/>
  <c r="S55" i="2" s="1"/>
  <c r="AA223" i="1"/>
  <c r="AA44" i="2" s="1"/>
  <c r="Z44"/>
  <c r="AA181" i="1"/>
  <c r="AA32" i="2" s="1"/>
  <c r="Z32"/>
  <c r="Z30" s="1"/>
  <c r="K261" i="1"/>
  <c r="K55" i="2" s="1"/>
  <c r="J55"/>
  <c r="J42"/>
  <c r="K214" i="1"/>
  <c r="K42" i="2" s="1"/>
  <c r="X22"/>
  <c r="U89" i="1"/>
  <c r="U16" i="2" s="1"/>
  <c r="E6"/>
  <c r="Q72" i="1"/>
  <c r="Q14" i="2" s="1"/>
  <c r="Y51" i="1"/>
  <c r="Y12" i="2" s="1"/>
  <c r="U181" i="1"/>
  <c r="U32" i="2" s="1"/>
  <c r="W59" i="1"/>
  <c r="W13" i="2" s="1"/>
  <c r="L36"/>
  <c r="F220" i="1"/>
  <c r="F43" i="2" s="1"/>
  <c r="O72" i="1"/>
  <c r="O14" i="2" s="1"/>
  <c r="AA89" i="1"/>
  <c r="AA16" i="2" s="1"/>
  <c r="K89" i="1"/>
  <c r="K16" i="2" s="1"/>
  <c r="G81" i="1"/>
  <c r="G15" i="2" s="1"/>
  <c r="X11"/>
  <c r="W21"/>
  <c r="H136" i="1"/>
  <c r="H23" i="2" s="1"/>
  <c r="O162" i="1"/>
  <c r="O27" i="2" s="1"/>
  <c r="H59" i="1"/>
  <c r="H13" i="2" s="1"/>
  <c r="E73" l="1"/>
  <c r="H49"/>
  <c r="H73" s="1"/>
  <c r="Y30"/>
  <c r="Y71" s="1"/>
  <c r="X71"/>
  <c r="I9" i="3"/>
  <c r="I293" i="1"/>
  <c r="T73" i="2"/>
  <c r="U49"/>
  <c r="U73" s="1"/>
  <c r="E72"/>
  <c r="G36"/>
  <c r="G72" s="1"/>
  <c r="H36"/>
  <c r="H72" s="1"/>
  <c r="V68"/>
  <c r="W11"/>
  <c r="W68" s="1"/>
  <c r="S22"/>
  <c r="S70" s="1"/>
  <c r="R70"/>
  <c r="G56"/>
  <c r="G74" s="1"/>
  <c r="G13" i="3" s="1"/>
  <c r="G297" i="1" s="1"/>
  <c r="E74" i="2"/>
  <c r="E13" i="3" s="1"/>
  <c r="E297" i="1" s="1"/>
  <c r="L70" i="2"/>
  <c r="M22"/>
  <c r="M70" s="1"/>
  <c r="J67"/>
  <c r="G19"/>
  <c r="G69" s="1"/>
  <c r="G8" i="3" s="1"/>
  <c r="G292" i="1" s="1"/>
  <c r="H19" i="2"/>
  <c r="H69" s="1"/>
  <c r="H8" i="3" s="1"/>
  <c r="H292" i="1" s="1"/>
  <c r="E69" i="2"/>
  <c r="E8" i="3" s="1"/>
  <c r="E292" i="1" s="1"/>
  <c r="Q22" i="2"/>
  <c r="Q70" s="1"/>
  <c r="P70"/>
  <c r="K22"/>
  <c r="K70" s="1"/>
  <c r="J70"/>
  <c r="R71"/>
  <c r="E67"/>
  <c r="G6"/>
  <c r="G67" s="1"/>
  <c r="AA30"/>
  <c r="AA71" s="1"/>
  <c r="Z71"/>
  <c r="I296" i="1"/>
  <c r="I12" i="3"/>
  <c r="D69" i="2"/>
  <c r="D8" i="3" s="1"/>
  <c r="D292" i="1" s="1"/>
  <c r="F19" i="2"/>
  <c r="F69" s="1"/>
  <c r="F8" i="3" s="1"/>
  <c r="F292" i="1" s="1"/>
  <c r="N68" i="2"/>
  <c r="O11"/>
  <c r="O68" s="1"/>
  <c r="Y6"/>
  <c r="Y67" s="1"/>
  <c r="X67"/>
  <c r="AA22"/>
  <c r="AA70" s="1"/>
  <c r="Z70"/>
  <c r="X296" i="1"/>
  <c r="N15" i="5" s="1"/>
  <c r="X12" i="3"/>
  <c r="L74" i="2"/>
  <c r="L13" i="3" s="1"/>
  <c r="L297" i="1" s="1"/>
  <c r="P9" i="5" s="1"/>
  <c r="S11" i="2"/>
  <c r="S68" s="1"/>
  <c r="R68"/>
  <c r="W19"/>
  <c r="W69" s="1"/>
  <c r="W8" i="3" s="1"/>
  <c r="V69" i="2"/>
  <c r="V8" i="3" s="1"/>
  <c r="V292" i="1" s="1"/>
  <c r="F14" i="5" s="1"/>
  <c r="AA49" i="2"/>
  <c r="AA73" s="1"/>
  <c r="Z73"/>
  <c r="I7" i="3"/>
  <c r="I291" i="1"/>
  <c r="K11" i="2"/>
  <c r="K68" s="1"/>
  <c r="J68"/>
  <c r="Y11"/>
  <c r="Y68" s="1"/>
  <c r="X68"/>
  <c r="N294" i="1"/>
  <c r="J10" i="5" s="1"/>
  <c r="N10" i="3"/>
  <c r="E68" i="2"/>
  <c r="H11"/>
  <c r="H68" s="1"/>
  <c r="F56"/>
  <c r="F74" s="1"/>
  <c r="F13" i="3" s="1"/>
  <c r="F297" i="1" s="1"/>
  <c r="D74" i="2"/>
  <c r="D13" i="3" s="1"/>
  <c r="D297" i="1" s="1"/>
  <c r="R72" i="2"/>
  <c r="S36"/>
  <c r="S72" s="1"/>
  <c r="I69"/>
  <c r="I8" i="3" s="1"/>
  <c r="I292" i="1" s="1"/>
  <c r="Q19" i="2"/>
  <c r="Q69" s="1"/>
  <c r="Q8" i="3" s="1"/>
  <c r="O19" i="2"/>
  <c r="O69" s="1"/>
  <c r="O8" i="3" s="1"/>
  <c r="Y19" i="2"/>
  <c r="Y69" s="1"/>
  <c r="Y8" i="3" s="1"/>
  <c r="Z68" i="2"/>
  <c r="AA11"/>
  <c r="AA68" s="1"/>
  <c r="L69"/>
  <c r="L8" i="3" s="1"/>
  <c r="L292" i="1" s="1"/>
  <c r="F9" i="5" s="1"/>
  <c r="M19" i="2"/>
  <c r="M69" s="1"/>
  <c r="M8" i="3" s="1"/>
  <c r="AA21" i="2"/>
  <c r="Z19"/>
  <c r="E22"/>
  <c r="X36"/>
  <c r="N6"/>
  <c r="I6"/>
  <c r="I67" s="1"/>
  <c r="Y49"/>
  <c r="Y73" s="1"/>
  <c r="V30"/>
  <c r="D11"/>
  <c r="I30"/>
  <c r="V36"/>
  <c r="T36"/>
  <c r="R49"/>
  <c r="J49"/>
  <c r="P11"/>
  <c r="P56"/>
  <c r="M36"/>
  <c r="M72" s="1"/>
  <c r="L72"/>
  <c r="Y22"/>
  <c r="Y70" s="1"/>
  <c r="X70"/>
  <c r="J69"/>
  <c r="J8" i="3" s="1"/>
  <c r="K19" i="2"/>
  <c r="K69" s="1"/>
  <c r="K8" i="3" s="1"/>
  <c r="F36" i="2"/>
  <c r="F72" s="1"/>
  <c r="D72"/>
  <c r="Z74"/>
  <c r="Z13" i="3" s="1"/>
  <c r="Z297" i="1" s="1"/>
  <c r="P16" i="5" s="1"/>
  <c r="P67" i="2"/>
  <c r="Q6"/>
  <c r="Q67" s="1"/>
  <c r="H30"/>
  <c r="H71" s="1"/>
  <c r="E71"/>
  <c r="W22"/>
  <c r="W70" s="1"/>
  <c r="V70"/>
  <c r="P73"/>
  <c r="Q49"/>
  <c r="Q73" s="1"/>
  <c r="O56"/>
  <c r="O74" s="1"/>
  <c r="O13" i="3" s="1"/>
  <c r="N74" i="2"/>
  <c r="N13" i="3" s="1"/>
  <c r="N297" i="1" s="1"/>
  <c r="P10" i="5" s="1"/>
  <c r="F6" i="2"/>
  <c r="F67" s="1"/>
  <c r="D67"/>
  <c r="I11" i="3"/>
  <c r="I295" i="1"/>
  <c r="L67" i="2"/>
  <c r="T74"/>
  <c r="T13" i="3" s="1"/>
  <c r="T297" i="1" s="1"/>
  <c r="P13" i="5" s="1"/>
  <c r="U56" i="2"/>
  <c r="U74" s="1"/>
  <c r="U13" i="3" s="1"/>
  <c r="AA6" i="2"/>
  <c r="AA67" s="1"/>
  <c r="Z67"/>
  <c r="U292" i="1"/>
  <c r="G13" i="5"/>
  <c r="L73" i="2"/>
  <c r="M49"/>
  <c r="M73" s="1"/>
  <c r="X74"/>
  <c r="X13" i="3" s="1"/>
  <c r="X297" i="1" s="1"/>
  <c r="P15" i="5" s="1"/>
  <c r="Y56" i="2"/>
  <c r="Y74" s="1"/>
  <c r="Y13" i="3" s="1"/>
  <c r="U30" i="2"/>
  <c r="U71" s="1"/>
  <c r="T71"/>
  <c r="P10" i="3"/>
  <c r="P294" i="1"/>
  <c r="J11" i="5" s="1"/>
  <c r="L71" i="2"/>
  <c r="W6"/>
  <c r="W67" s="1"/>
  <c r="V67"/>
  <c r="R69"/>
  <c r="R8" i="3" s="1"/>
  <c r="R292" i="1" s="1"/>
  <c r="F12" i="5" s="1"/>
  <c r="S19" i="2"/>
  <c r="S69" s="1"/>
  <c r="S8" i="3" s="1"/>
  <c r="V73" i="2"/>
  <c r="W49"/>
  <c r="W73" s="1"/>
  <c r="N22"/>
  <c r="N36"/>
  <c r="J36"/>
  <c r="D30"/>
  <c r="I56"/>
  <c r="Z36"/>
  <c r="P36"/>
  <c r="D22"/>
  <c r="N49"/>
  <c r="T22"/>
  <c r="T6"/>
  <c r="L11"/>
  <c r="R6"/>
  <c r="T11"/>
  <c r="D49"/>
  <c r="J74"/>
  <c r="J13" i="3" s="1"/>
  <c r="K56" i="2"/>
  <c r="K74" s="1"/>
  <c r="K13" i="3" s="1"/>
  <c r="F49" i="2" l="1"/>
  <c r="F73" s="1"/>
  <c r="D73"/>
  <c r="U6"/>
  <c r="U67" s="1"/>
  <c r="T67"/>
  <c r="Q36"/>
  <c r="Q72" s="1"/>
  <c r="P72"/>
  <c r="K36"/>
  <c r="K72" s="1"/>
  <c r="J72"/>
  <c r="V296" i="1"/>
  <c r="N14" i="5" s="1"/>
  <c r="V12" i="3"/>
  <c r="W6"/>
  <c r="C14" i="5" s="1"/>
  <c r="W290" i="1"/>
  <c r="Q10" i="5"/>
  <c r="O297" i="1"/>
  <c r="W293"/>
  <c r="W9" i="3"/>
  <c r="I14" i="5" s="1"/>
  <c r="Q290" i="1"/>
  <c r="Q6" i="3"/>
  <c r="C11" i="5" s="1"/>
  <c r="D295" i="1"/>
  <c r="D11" i="3"/>
  <c r="X293" i="1"/>
  <c r="H15" i="5" s="1"/>
  <c r="X9" i="3"/>
  <c r="Q56" i="2"/>
  <c r="Q74" s="1"/>
  <c r="Q13" i="3" s="1"/>
  <c r="P74" i="2"/>
  <c r="P13" i="3" s="1"/>
  <c r="P297" i="1" s="1"/>
  <c r="P11" i="5" s="1"/>
  <c r="T72" i="2"/>
  <c r="U36"/>
  <c r="U72" s="1"/>
  <c r="W30"/>
  <c r="W71" s="1"/>
  <c r="V71"/>
  <c r="X72"/>
  <c r="X76" s="1"/>
  <c r="Y36"/>
  <c r="Y72" s="1"/>
  <c r="M292" i="1"/>
  <c r="G9" i="5"/>
  <c r="Y292" i="1"/>
  <c r="G15" i="5"/>
  <c r="S11" i="3"/>
  <c r="M12" i="5" s="1"/>
  <c r="S295" i="1"/>
  <c r="H7" i="3"/>
  <c r="H291" i="1"/>
  <c r="K291"/>
  <c r="K7" i="3"/>
  <c r="E8" i="5" s="1"/>
  <c r="AA296" i="1"/>
  <c r="AA12" i="3"/>
  <c r="O16" i="5" s="1"/>
  <c r="S291" i="1"/>
  <c r="S7" i="3"/>
  <c r="E12" i="5" s="1"/>
  <c r="Y6" i="3"/>
  <c r="C15" i="5" s="1"/>
  <c r="Y290" i="1"/>
  <c r="AA294"/>
  <c r="AA10" i="3"/>
  <c r="K16" i="5" s="1"/>
  <c r="R10" i="3"/>
  <c r="R294" i="1"/>
  <c r="J12" i="5" s="1"/>
  <c r="P293" i="1"/>
  <c r="H11" i="5" s="1"/>
  <c r="P9" i="3"/>
  <c r="L9"/>
  <c r="L293" i="1"/>
  <c r="H9" i="5" s="1"/>
  <c r="R293" i="1"/>
  <c r="H12" i="5" s="1"/>
  <c r="R9" i="3"/>
  <c r="H11"/>
  <c r="H295" i="1"/>
  <c r="T12" i="3"/>
  <c r="T296" i="1"/>
  <c r="N13" i="5" s="1"/>
  <c r="Y10" i="3"/>
  <c r="K15" i="5" s="1"/>
  <c r="Y294" i="1"/>
  <c r="J297"/>
  <c r="P8" i="5"/>
  <c r="M11" i="2"/>
  <c r="M68" s="1"/>
  <c r="L68"/>
  <c r="F22"/>
  <c r="F70" s="1"/>
  <c r="D70"/>
  <c r="F30"/>
  <c r="F71" s="1"/>
  <c r="D71"/>
  <c r="W12" i="3"/>
  <c r="O14" i="5" s="1"/>
  <c r="W296" i="1"/>
  <c r="V6" i="3"/>
  <c r="V290" i="1"/>
  <c r="B14" i="5" s="1"/>
  <c r="Y297" i="1"/>
  <c r="Q15" i="5"/>
  <c r="U297" i="1"/>
  <c r="Q13" i="5"/>
  <c r="V293" i="1"/>
  <c r="H14" i="5" s="1"/>
  <c r="V9" i="3"/>
  <c r="H294" i="1"/>
  <c r="H10" i="3"/>
  <c r="F8" i="5"/>
  <c r="J292" i="1"/>
  <c r="M295"/>
  <c r="M11" i="3"/>
  <c r="M9" i="5" s="1"/>
  <c r="R73" i="2"/>
  <c r="S49"/>
  <c r="S73" s="1"/>
  <c r="F11"/>
  <c r="F68" s="1"/>
  <c r="D68"/>
  <c r="N67"/>
  <c r="O6"/>
  <c r="O67" s="1"/>
  <c r="Z291" i="1"/>
  <c r="D16" i="5" s="1"/>
  <c r="Z7" i="3"/>
  <c r="J7"/>
  <c r="D8" i="5" s="1"/>
  <c r="J291" i="1"/>
  <c r="Z12" i="3"/>
  <c r="Z296" i="1"/>
  <c r="N16" i="5" s="1"/>
  <c r="R291" i="1"/>
  <c r="D12" i="5" s="1"/>
  <c r="R7" i="3"/>
  <c r="X290" i="1"/>
  <c r="B15" i="5" s="1"/>
  <c r="X6" i="3"/>
  <c r="Z294" i="1"/>
  <c r="J16" i="5" s="1"/>
  <c r="Z10" i="3"/>
  <c r="E290" i="1"/>
  <c r="E6" i="3"/>
  <c r="K293" i="1"/>
  <c r="K9" i="3"/>
  <c r="I8" i="5" s="1"/>
  <c r="M293" i="1"/>
  <c r="M9" i="3"/>
  <c r="I9" i="5" s="1"/>
  <c r="V291" i="1"/>
  <c r="D14" i="5" s="1"/>
  <c r="V7" i="3"/>
  <c r="U296" i="1"/>
  <c r="U12" i="3"/>
  <c r="O13" i="5" s="1"/>
  <c r="X294" i="1"/>
  <c r="J15" i="5" s="1"/>
  <c r="X10" i="3"/>
  <c r="E296" i="1"/>
  <c r="E12" i="3"/>
  <c r="K297" i="1"/>
  <c r="Q8" i="5"/>
  <c r="R67" i="2"/>
  <c r="S6"/>
  <c r="S67" s="1"/>
  <c r="O49"/>
  <c r="O73" s="1"/>
  <c r="N73"/>
  <c r="I74"/>
  <c r="I13" i="3" s="1"/>
  <c r="I297" i="1" s="1"/>
  <c r="S56" i="2"/>
  <c r="S74" s="1"/>
  <c r="S13" i="3" s="1"/>
  <c r="W56" i="2"/>
  <c r="W74" s="1"/>
  <c r="W13" i="3" s="1"/>
  <c r="N70" i="2"/>
  <c r="O22"/>
  <c r="O70" s="1"/>
  <c r="L10" i="3"/>
  <c r="L294" i="1"/>
  <c r="J9" i="5" s="1"/>
  <c r="U294" i="1"/>
  <c r="U10" i="3"/>
  <c r="K13" i="5" s="1"/>
  <c r="L12" i="3"/>
  <c r="L296" i="1"/>
  <c r="N9" i="5" s="1"/>
  <c r="AA6" i="3"/>
  <c r="C16" i="5" s="1"/>
  <c r="AA290" i="1"/>
  <c r="L76" i="2"/>
  <c r="L290" i="1"/>
  <c r="B9" i="5" s="1"/>
  <c r="L6" i="3"/>
  <c r="F6"/>
  <c r="F76" i="2"/>
  <c r="F290" i="1"/>
  <c r="P12" i="3"/>
  <c r="P296" i="1"/>
  <c r="N11" i="5" s="1"/>
  <c r="E10" i="3"/>
  <c r="E294" i="1"/>
  <c r="K292"/>
  <c r="G8" i="5"/>
  <c r="L295" i="1"/>
  <c r="L9" i="5" s="1"/>
  <c r="L11" i="3"/>
  <c r="J73" i="2"/>
  <c r="K49"/>
  <c r="K73" s="1"/>
  <c r="I71"/>
  <c r="K30"/>
  <c r="K71" s="1"/>
  <c r="O30"/>
  <c r="O71" s="1"/>
  <c r="Q30"/>
  <c r="Q71" s="1"/>
  <c r="I290" i="1"/>
  <c r="I6" i="3"/>
  <c r="Z69" i="2"/>
  <c r="Z8" i="3" s="1"/>
  <c r="Z292" i="1" s="1"/>
  <c r="F16" i="5" s="1"/>
  <c r="AA19" i="2"/>
  <c r="AA69" s="1"/>
  <c r="AA8" i="3" s="1"/>
  <c r="AA7"/>
  <c r="E16" i="5" s="1"/>
  <c r="AA291" i="1"/>
  <c r="G11" i="5"/>
  <c r="Q292" i="1"/>
  <c r="Y7" i="3"/>
  <c r="E15" i="5" s="1"/>
  <c r="Y291" i="1"/>
  <c r="G14" i="5"/>
  <c r="W292" i="1"/>
  <c r="AA9" i="3"/>
  <c r="I16" i="5" s="1"/>
  <c r="AA293" i="1"/>
  <c r="N7" i="3"/>
  <c r="N291" i="1"/>
  <c r="D10" i="5" s="1"/>
  <c r="G6" i="3"/>
  <c r="G290" i="1"/>
  <c r="J293"/>
  <c r="J9" i="3"/>
  <c r="H8" i="5" s="1"/>
  <c r="W7" i="3"/>
  <c r="E14" i="5" s="1"/>
  <c r="W291" i="1"/>
  <c r="E11" i="3"/>
  <c r="E295" i="1"/>
  <c r="U11" i="2"/>
  <c r="U68" s="1"/>
  <c r="T68"/>
  <c r="T70"/>
  <c r="U22"/>
  <c r="U70" s="1"/>
  <c r="AA36"/>
  <c r="AA72" s="1"/>
  <c r="Z72"/>
  <c r="O36"/>
  <c r="O72" s="1"/>
  <c r="N72"/>
  <c r="G12" i="5"/>
  <c r="S292" i="1"/>
  <c r="T10" i="3"/>
  <c r="T294" i="1"/>
  <c r="J13" i="5" s="1"/>
  <c r="M296" i="1"/>
  <c r="M12" i="3"/>
  <c r="O9" i="5" s="1"/>
  <c r="Z6" i="3"/>
  <c r="Z290" i="1"/>
  <c r="B16" i="5" s="1"/>
  <c r="Z76" i="2"/>
  <c r="D290" i="1"/>
  <c r="D6" i="3"/>
  <c r="D76" i="2"/>
  <c r="Q296" i="1"/>
  <c r="Q12" i="3"/>
  <c r="O11" i="5" s="1"/>
  <c r="P6" i="3"/>
  <c r="P290" i="1"/>
  <c r="B11" i="5" s="1"/>
  <c r="P76" i="2"/>
  <c r="F295" i="1"/>
  <c r="F11" i="3"/>
  <c r="Y293" i="1"/>
  <c r="Y9" i="3"/>
  <c r="I15" i="5" s="1"/>
  <c r="Q11" i="2"/>
  <c r="Q68" s="1"/>
  <c r="P68"/>
  <c r="V72"/>
  <c r="V76" s="1"/>
  <c r="W36"/>
  <c r="W72" s="1"/>
  <c r="Y12" i="3"/>
  <c r="O15" i="5" s="1"/>
  <c r="Y296" i="1"/>
  <c r="E70" i="2"/>
  <c r="H22"/>
  <c r="H70" s="1"/>
  <c r="G22"/>
  <c r="G70" s="1"/>
  <c r="G10" i="5"/>
  <c r="O292" i="1"/>
  <c r="R295"/>
  <c r="L12" i="5" s="1"/>
  <c r="R11" i="3"/>
  <c r="E7"/>
  <c r="E291" i="1"/>
  <c r="X291"/>
  <c r="D15" i="5" s="1"/>
  <c r="X7" i="3"/>
  <c r="Z293" i="1"/>
  <c r="H16" i="5" s="1"/>
  <c r="Z9" i="3"/>
  <c r="O291" i="1"/>
  <c r="O7" i="3"/>
  <c r="E10" i="5" s="1"/>
  <c r="Q9" i="3"/>
  <c r="I11" i="5" s="1"/>
  <c r="Q293" i="1"/>
  <c r="J6" i="3"/>
  <c r="B8" i="5" s="1"/>
  <c r="J290" i="1"/>
  <c r="J76" i="2"/>
  <c r="S293" i="1"/>
  <c r="S9" i="3"/>
  <c r="I12" i="5" s="1"/>
  <c r="G295" i="1"/>
  <c r="G11" i="3"/>
  <c r="H296" i="1"/>
  <c r="H12" i="3"/>
  <c r="AA56" i="2"/>
  <c r="AA74" s="1"/>
  <c r="AA13" i="3" s="1"/>
  <c r="G11" i="2"/>
  <c r="G68" s="1"/>
  <c r="K6"/>
  <c r="K67" s="1"/>
  <c r="H56"/>
  <c r="H74" s="1"/>
  <c r="H13" i="3" s="1"/>
  <c r="H297" i="1" s="1"/>
  <c r="G49" i="2"/>
  <c r="G73" s="1"/>
  <c r="M30"/>
  <c r="M71" s="1"/>
  <c r="M6"/>
  <c r="M67" s="1"/>
  <c r="G30"/>
  <c r="G71" s="1"/>
  <c r="M56"/>
  <c r="M74" s="1"/>
  <c r="M13" i="3" s="1"/>
  <c r="H6" i="2"/>
  <c r="H67" s="1"/>
  <c r="S30"/>
  <c r="S71" s="1"/>
  <c r="V15" i="3" l="1"/>
  <c r="R14" i="5" s="1"/>
  <c r="V299" i="1"/>
  <c r="X15" i="3"/>
  <c r="R15" i="5" s="1"/>
  <c r="X299" i="1"/>
  <c r="M290"/>
  <c r="M6" i="3"/>
  <c r="C9" i="5" s="1"/>
  <c r="E293" i="1"/>
  <c r="E9" i="3"/>
  <c r="U293" i="1"/>
  <c r="U9" i="3"/>
  <c r="I13" i="5" s="1"/>
  <c r="G16"/>
  <c r="AA292" i="1"/>
  <c r="I294"/>
  <c r="I10" i="3"/>
  <c r="L299" i="1"/>
  <c r="L15" i="3"/>
  <c r="R9" i="5" s="1"/>
  <c r="Q12"/>
  <c r="S297" i="1"/>
  <c r="S296"/>
  <c r="S12" i="3"/>
  <c r="O12" i="5" s="1"/>
  <c r="M291" i="1"/>
  <c r="M7" i="3"/>
  <c r="E9" i="5" s="1"/>
  <c r="F12" i="3"/>
  <c r="F296" i="1"/>
  <c r="G294"/>
  <c r="G10" i="3"/>
  <c r="H9"/>
  <c r="H293" i="1"/>
  <c r="W11" i="3"/>
  <c r="M14" i="5" s="1"/>
  <c r="W295" i="1"/>
  <c r="P299"/>
  <c r="P15" i="3"/>
  <c r="R11" i="5" s="1"/>
  <c r="Q76" i="2"/>
  <c r="U291" i="1"/>
  <c r="U7" i="3"/>
  <c r="E13" i="5" s="1"/>
  <c r="K294" i="1"/>
  <c r="K10" i="3"/>
  <c r="K8" i="5" s="1"/>
  <c r="Q14"/>
  <c r="W297" i="1"/>
  <c r="F7" i="3"/>
  <c r="F291" i="1"/>
  <c r="D294"/>
  <c r="D10" i="3"/>
  <c r="U11"/>
  <c r="M13" i="5" s="1"/>
  <c r="U295" i="1"/>
  <c r="P295"/>
  <c r="L11" i="5" s="1"/>
  <c r="P11" i="3"/>
  <c r="G296" i="1"/>
  <c r="G12" i="3"/>
  <c r="Z11"/>
  <c r="Z295" i="1"/>
  <c r="L16" i="5" s="1"/>
  <c r="O294" i="1"/>
  <c r="O10" i="3"/>
  <c r="K10" i="5" s="1"/>
  <c r="J296" i="1"/>
  <c r="J12" i="3"/>
  <c r="N8" i="5" s="1"/>
  <c r="N293" i="1"/>
  <c r="H10" i="5" s="1"/>
  <c r="N9" i="3"/>
  <c r="N12"/>
  <c r="N296" i="1"/>
  <c r="N10" i="5" s="1"/>
  <c r="D7" i="3"/>
  <c r="D291" i="1"/>
  <c r="F293"/>
  <c r="F9" i="3"/>
  <c r="W10"/>
  <c r="K14" i="5" s="1"/>
  <c r="W294" i="1"/>
  <c r="Q297"/>
  <c r="Q11" i="5"/>
  <c r="K295" i="1"/>
  <c r="K11" i="3"/>
  <c r="M8" i="5" s="1"/>
  <c r="U6" i="3"/>
  <c r="C13" i="5" s="1"/>
  <c r="U290" i="1"/>
  <c r="S294"/>
  <c r="S10" i="3"/>
  <c r="K12" i="5" s="1"/>
  <c r="K6" i="3"/>
  <c r="C8" i="5" s="1"/>
  <c r="K290" i="1"/>
  <c r="V295"/>
  <c r="L14" i="5" s="1"/>
  <c r="V11" i="3"/>
  <c r="D15"/>
  <c r="D299" i="1"/>
  <c r="N295"/>
  <c r="L10" i="5" s="1"/>
  <c r="N11" i="3"/>
  <c r="F299" i="1"/>
  <c r="F15" i="3"/>
  <c r="S6"/>
  <c r="C12" i="5" s="1"/>
  <c r="S290" i="1"/>
  <c r="O6" i="3"/>
  <c r="C10" i="5" s="1"/>
  <c r="O290" i="1"/>
  <c r="F294"/>
  <c r="F10" i="3"/>
  <c r="X295" i="1"/>
  <c r="L15" i="5" s="1"/>
  <c r="X11" i="3"/>
  <c r="T11"/>
  <c r="T295" i="1"/>
  <c r="L13" i="5" s="1"/>
  <c r="Q295" i="1"/>
  <c r="Q11" i="3"/>
  <c r="M11" i="5" s="1"/>
  <c r="Z15" i="3"/>
  <c r="R16" i="5" s="1"/>
  <c r="Z299" i="1"/>
  <c r="AA11" i="3"/>
  <c r="M16" i="5" s="1"/>
  <c r="AA295" i="1"/>
  <c r="O296"/>
  <c r="O12" i="3"/>
  <c r="O10" i="5" s="1"/>
  <c r="L7" i="3"/>
  <c r="L291" i="1"/>
  <c r="D9" i="5" s="1"/>
  <c r="Y11" i="3"/>
  <c r="M15" i="5" s="1"/>
  <c r="Y295" i="1"/>
  <c r="D12" i="3"/>
  <c r="D296" i="1"/>
  <c r="Q9" i="5"/>
  <c r="M297" i="1"/>
  <c r="AA297"/>
  <c r="Q16" i="5"/>
  <c r="G9" i="3"/>
  <c r="G293" i="1"/>
  <c r="Q7" i="3"/>
  <c r="E11" i="5" s="1"/>
  <c r="Q291" i="1"/>
  <c r="T291"/>
  <c r="D13" i="5" s="1"/>
  <c r="T7" i="3"/>
  <c r="H290" i="1"/>
  <c r="H76" i="2"/>
  <c r="H6" i="3"/>
  <c r="M10"/>
  <c r="K9" i="5" s="1"/>
  <c r="M294" i="1"/>
  <c r="G7" i="3"/>
  <c r="G291" i="1"/>
  <c r="J15" i="3"/>
  <c r="R8" i="5" s="1"/>
  <c r="J299" i="1"/>
  <c r="P291"/>
  <c r="D11" i="5" s="1"/>
  <c r="P7" i="3"/>
  <c r="O295" i="1"/>
  <c r="O11" i="3"/>
  <c r="M10" i="5" s="1"/>
  <c r="T293" i="1"/>
  <c r="H13" i="5" s="1"/>
  <c r="T9" i="3"/>
  <c r="Q294" i="1"/>
  <c r="Q10" i="3"/>
  <c r="K11" i="5" s="1"/>
  <c r="K12" i="3"/>
  <c r="O8" i="5" s="1"/>
  <c r="K296" i="1"/>
  <c r="O293"/>
  <c r="O9" i="3"/>
  <c r="I10" i="5" s="1"/>
  <c r="R290" i="1"/>
  <c r="B12" i="5" s="1"/>
  <c r="R76" i="2"/>
  <c r="R6" i="3"/>
  <c r="N6"/>
  <c r="N76" i="2"/>
  <c r="N290" i="1"/>
  <c r="B10" i="5" s="1"/>
  <c r="R12" i="3"/>
  <c r="R296" i="1"/>
  <c r="N12" i="5" s="1"/>
  <c r="D9" i="3"/>
  <c r="D293" i="1"/>
  <c r="V10" i="3"/>
  <c r="V294" i="1"/>
  <c r="J14" i="5" s="1"/>
  <c r="J11" i="3"/>
  <c r="L8" i="5" s="1"/>
  <c r="J295" i="1"/>
  <c r="T76" i="2"/>
  <c r="T290" i="1"/>
  <c r="B13" i="5" s="1"/>
  <c r="T6" i="3"/>
  <c r="I76" i="2"/>
  <c r="E76"/>
  <c r="N15" i="3" l="1"/>
  <c r="R10" i="5" s="1"/>
  <c r="N299" i="1"/>
  <c r="O76" i="2"/>
  <c r="Q15" i="3"/>
  <c r="S11" i="5" s="1"/>
  <c r="Q299" i="1"/>
  <c r="I299"/>
  <c r="H304" s="1"/>
  <c r="I15" i="3"/>
  <c r="S76" i="2"/>
  <c r="R15" i="3"/>
  <c r="R12" i="5" s="1"/>
  <c r="R299" i="1"/>
  <c r="G76" i="2"/>
  <c r="E299" i="1"/>
  <c r="E15" i="3"/>
  <c r="T15"/>
  <c r="R13" i="5" s="1"/>
  <c r="U76" i="2"/>
  <c r="T299" i="1"/>
  <c r="H15" i="3"/>
  <c r="H299" i="1"/>
  <c r="K76" i="2"/>
  <c r="M76"/>
  <c r="Y76"/>
  <c r="AA76"/>
  <c r="W76"/>
  <c r="M15" i="3" l="1"/>
  <c r="S9" i="5" s="1"/>
  <c r="M299" i="1"/>
  <c r="S15" i="3"/>
  <c r="S12" i="5" s="1"/>
  <c r="S299" i="1"/>
  <c r="Y299"/>
  <c r="Y15" i="3"/>
  <c r="S15" i="5" s="1"/>
  <c r="AA299" i="1"/>
  <c r="AA15" i="3"/>
  <c r="S16" i="5" s="1"/>
  <c r="H80" i="2"/>
  <c r="G21" i="5"/>
  <c r="H19" i="3"/>
  <c r="W15"/>
  <c r="S14" i="5" s="1"/>
  <c r="W299" i="1"/>
  <c r="K15" i="3"/>
  <c r="S8" i="5" s="1"/>
  <c r="K299" i="1"/>
  <c r="U299"/>
  <c r="U15" i="3"/>
  <c r="S13" i="5" s="1"/>
  <c r="G299" i="1"/>
  <c r="H302" s="1"/>
  <c r="G19" i="5" s="1"/>
  <c r="G15" i="3"/>
  <c r="H17" s="1"/>
  <c r="H78" i="2"/>
  <c r="O299" i="1"/>
  <c r="O15" i="3"/>
  <c r="S10" i="5" s="1"/>
</calcChain>
</file>

<file path=xl/sharedStrings.xml><?xml version="1.0" encoding="utf-8"?>
<sst xmlns="http://schemas.openxmlformats.org/spreadsheetml/2006/main" count="3117" uniqueCount="199">
  <si>
    <t>Section</t>
  </si>
  <si>
    <t>Commune</t>
  </si>
  <si>
    <t>Bureau de vote</t>
  </si>
  <si>
    <t>Nb.Votants</t>
  </si>
  <si>
    <t>Nb.Exprimes</t>
  </si>
  <si>
    <t>%</t>
  </si>
  <si>
    <t>Première section des îles du vent</t>
  </si>
  <si>
    <t>Arue</t>
  </si>
  <si>
    <t>Moorea-Maiao</t>
  </si>
  <si>
    <t>Pirae</t>
  </si>
  <si>
    <t>Hitia'a O Te ra</t>
  </si>
  <si>
    <t>Papara</t>
  </si>
  <si>
    <t>Taiarapu-Est</t>
  </si>
  <si>
    <t>Taiarapu-Ouest</t>
  </si>
  <si>
    <t>Troisième section des îles du vent</t>
  </si>
  <si>
    <t>Punaauia</t>
  </si>
  <si>
    <t>Section des îles sous le vent</t>
  </si>
  <si>
    <t>Bora-Bora</t>
  </si>
  <si>
    <t>Tahaa</t>
  </si>
  <si>
    <t>Taputapuatea</t>
  </si>
  <si>
    <t>Tumaraa</t>
  </si>
  <si>
    <t>Anaa</t>
  </si>
  <si>
    <t>Reao</t>
  </si>
  <si>
    <t>Tatakoto</t>
  </si>
  <si>
    <t>Tureia</t>
  </si>
  <si>
    <t>Fatu Hiva</t>
  </si>
  <si>
    <t>Hiva Oa</t>
  </si>
  <si>
    <t>Nuku Hiva</t>
  </si>
  <si>
    <t>Tahuata</t>
  </si>
  <si>
    <t>PIRAE</t>
  </si>
  <si>
    <t>HITIA'A O TE RA</t>
  </si>
  <si>
    <t>MAHINA</t>
  </si>
  <si>
    <t>PAEA</t>
  </si>
  <si>
    <t>PAPARA</t>
  </si>
  <si>
    <t>TAIARAPU-EST</t>
  </si>
  <si>
    <t>TAIARAPU-OUEST</t>
  </si>
  <si>
    <t>TEVA I UTA</t>
  </si>
  <si>
    <t>FAA'A</t>
  </si>
  <si>
    <t>PUNAAUIA</t>
  </si>
  <si>
    <t>BORA-BORA</t>
  </si>
  <si>
    <t>HUAHINE</t>
  </si>
  <si>
    <t>MAUPITI</t>
  </si>
  <si>
    <t>TAHA'A</t>
  </si>
  <si>
    <t>TAPUTAPUATEA</t>
  </si>
  <si>
    <t>TUMARAA</t>
  </si>
  <si>
    <t>UTUROA</t>
  </si>
  <si>
    <t>ARUTUA</t>
  </si>
  <si>
    <t>FAKARAVA</t>
  </si>
  <si>
    <t>MANIHI</t>
  </si>
  <si>
    <t>RANGIROA</t>
  </si>
  <si>
    <t>TAKAROA</t>
  </si>
  <si>
    <t>ANAA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</si>
  <si>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</si>
  <si>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</si>
  <si>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</si>
  <si>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</si>
  <si>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</si>
  <si>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</si>
  <si>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</si>
  <si>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</si>
  <si>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REAO</t>
  </si>
  <si>
    <t>TATAKOTO</t>
  </si>
  <si>
    <t>TUREIA</t>
  </si>
  <si>
    <t>FATU HIVA</t>
  </si>
  <si>
    <t>HIVA OA</t>
  </si>
  <si>
    <t>NUKU HIVA</t>
  </si>
  <si>
    <t>TAHUATA</t>
  </si>
  <si>
    <t>UA HUKA</t>
  </si>
  <si>
    <t>UA POU</t>
  </si>
  <si>
    <t>RAIVAVAE</t>
  </si>
  <si>
    <t>RAPA</t>
  </si>
  <si>
    <t>RIMATARA</t>
  </si>
  <si>
    <t>RURUTU</t>
  </si>
  <si>
    <t>TUBUAI</t>
  </si>
  <si>
    <t>Abstention</t>
  </si>
  <si>
    <t>blancs et nuls</t>
  </si>
  <si>
    <t>Taux participation</t>
  </si>
  <si>
    <t>Voix Obtenues</t>
  </si>
  <si>
    <t>Deuxième section des îles du vent</t>
  </si>
  <si>
    <t>Communes</t>
  </si>
  <si>
    <t>Nb de Bureau de vote</t>
  </si>
  <si>
    <t>Nb. Exprimes</t>
  </si>
  <si>
    <t>NumS</t>
  </si>
  <si>
    <t>Liste</t>
  </si>
  <si>
    <t>VoixObtenues</t>
  </si>
  <si>
    <t>Nb de Communes</t>
  </si>
  <si>
    <t>SECTION DES ÎLES SOUS LE VENT</t>
  </si>
  <si>
    <t>Liste 1 RRPP</t>
  </si>
  <si>
    <t>Liste 2 UPLD</t>
  </si>
  <si>
    <t>Nb. bureaux de vote</t>
  </si>
  <si>
    <t>CIRCONSCRIPTION POLYNESIE FRANÇAISE</t>
  </si>
  <si>
    <t>Nb de bureaux de vote saisis</t>
  </si>
  <si>
    <t xml:space="preserve"> Nb. inscrits</t>
  </si>
  <si>
    <t>Nb. Votants</t>
  </si>
  <si>
    <t>par section et circonscription</t>
  </si>
  <si>
    <t>Sections</t>
  </si>
  <si>
    <t>sur 233</t>
  </si>
  <si>
    <t>1ère section des îles du vent</t>
  </si>
  <si>
    <t>2ème SECTION DES ÎLES DU VENT</t>
  </si>
  <si>
    <t>2ème section des îles du vent</t>
  </si>
  <si>
    <t>3ème section des îles du vent</t>
  </si>
  <si>
    <t>Section des Tuamotu Ouest</t>
  </si>
  <si>
    <t>Section des îles Sous-le-vent</t>
  </si>
  <si>
    <t>Section des Tuamotu Est et Gambier</t>
  </si>
  <si>
    <t>Section des Marquises</t>
  </si>
  <si>
    <t>Section des Australes</t>
  </si>
  <si>
    <t>SECTION DES TUAMOTU OUEST</t>
  </si>
  <si>
    <t>SECTION DES TUAMOTU EST ET GAMBIER</t>
  </si>
  <si>
    <t>SECTION DES MARQUISES</t>
  </si>
  <si>
    <t>SECTION DES AUSTRALES</t>
  </si>
  <si>
    <t>1ère SECTION DES ÎLES DU VENT</t>
  </si>
  <si>
    <t>3ème SECTION DES ÎLES DU VENT</t>
  </si>
  <si>
    <t>par bureaux de vote</t>
  </si>
  <si>
    <t>Par commune</t>
  </si>
  <si>
    <t>Liste 5                   Tahoeraa Huiraatira</t>
  </si>
  <si>
    <t>Liste 8                              Te Hiti Tau Api</t>
  </si>
  <si>
    <t>Liste 4                         Te Ara Ti'a</t>
  </si>
  <si>
    <t>Liste 3        Amuitahiraa Huiraatira</t>
  </si>
  <si>
    <t>Liste 9                               A Ti'a Porinetia</t>
  </si>
  <si>
    <t>Liste 7                             Ia Tura to'u Fenua</t>
  </si>
  <si>
    <t xml:space="preserve">Liste 6                    Tous Polynésiens 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</si>
  <si>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</si>
  <si>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</si>
  <si>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</si>
  <si>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</si>
  <si>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</si>
  <si>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</si>
  <si>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</si>
  <si>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</si>
  <si>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Liste 3  - Amuitahiraa Huiraatira</t>
  </si>
  <si>
    <t>Liste 2  -UPLD</t>
  </si>
  <si>
    <t>Liste 1  -RRPP</t>
  </si>
  <si>
    <t>Liste 4 - Te Ara Ti'a</t>
  </si>
  <si>
    <t>Liste 5 - Tahoeraa Huiraatira</t>
  </si>
  <si>
    <t xml:space="preserve">Liste 6 - Tous Polynésiens </t>
  </si>
  <si>
    <t>Liste 7 -   Ia Tura to'u Fenua</t>
  </si>
  <si>
    <t>Liste 8 - Te Hiti Tau Api</t>
  </si>
  <si>
    <t>Liste 9 - A Ti'a Porinetia</t>
  </si>
  <si>
    <t>voix</t>
  </si>
  <si>
    <t>Circonscription PF</t>
  </si>
  <si>
    <t>ELECTIONS - RESULTATS PROVISOIRES - 1ER TOUR</t>
  </si>
  <si>
    <t>RASSEMBLEMENT POUR LE RESPECT DES POPULATIONS POLYNESIENNES</t>
  </si>
  <si>
    <t>UNION POUR LA DEMOCRATIE</t>
  </si>
  <si>
    <t>AMUITAHIRAA HUIRAATIRA</t>
  </si>
  <si>
    <t>TE ARA TI'A - LA VOIE JUSTE</t>
  </si>
  <si>
    <t>TAHOERAA HUIRAATIRA</t>
  </si>
  <si>
    <t>TOUS POLYNESIEN - MAOHI TATOU</t>
  </si>
  <si>
    <t>IA TURA TO'U FENUA</t>
  </si>
  <si>
    <t>TE HITI TAU API - UNE NOUVELLE ERE</t>
  </si>
  <si>
    <t>A TI'A PORINETIA</t>
  </si>
  <si>
    <t>Nb.inscrits</t>
  </si>
  <si>
    <t>Nb.Absention</t>
  </si>
  <si>
    <t xml:space="preserve"> Nb.BlancsNuls</t>
  </si>
  <si>
    <t>Papeete</t>
  </si>
  <si>
    <t>Mahina</t>
  </si>
  <si>
    <t>Paea</t>
  </si>
  <si>
    <t>Teva I Uta</t>
  </si>
  <si>
    <t>Faa'a</t>
  </si>
  <si>
    <t>Huahine</t>
  </si>
  <si>
    <t>Maupiti</t>
  </si>
  <si>
    <t>Uturoa</t>
  </si>
  <si>
    <t>Section des îles Tuamotu Ouest</t>
  </si>
  <si>
    <t>Arutua</t>
  </si>
  <si>
    <t>Fakarava</t>
  </si>
  <si>
    <t>Manihi</t>
  </si>
  <si>
    <t>Rangiroa</t>
  </si>
  <si>
    <t>Takaroa</t>
  </si>
  <si>
    <t>Section des îles Tuamotu Est et Gambier</t>
  </si>
  <si>
    <t>Fangatau</t>
  </si>
  <si>
    <t>Gambier</t>
  </si>
  <si>
    <t>Hao</t>
  </si>
  <si>
    <t>Hikueru</t>
  </si>
  <si>
    <t>Makemo</t>
  </si>
  <si>
    <t>Napuka</t>
  </si>
  <si>
    <t>Nukutavake</t>
  </si>
  <si>
    <t>Pukapuka</t>
  </si>
  <si>
    <t>Section des îles Marquises</t>
  </si>
  <si>
    <t>Ua Huka</t>
  </si>
  <si>
    <t>Ua Pou</t>
  </si>
  <si>
    <t>Section des îles Australes</t>
  </si>
  <si>
    <t>Raivavae</t>
  </si>
  <si>
    <t>Rapa</t>
  </si>
  <si>
    <t>Rimatara</t>
  </si>
  <si>
    <t>Rurutu</t>
  </si>
  <si>
    <t>Tubuai</t>
  </si>
  <si>
    <t>MOOREA-MAIAO</t>
  </si>
  <si>
    <t>ARUE</t>
  </si>
  <si>
    <t>PAPEETE</t>
  </si>
  <si>
    <t xml:space="preserve"> </t>
  </si>
  <si>
    <t>CODES COULEURS RVB</t>
  </si>
  <si>
    <t>R</t>
  </si>
  <si>
    <t>V</t>
  </si>
  <si>
    <t>B</t>
  </si>
  <si>
    <t>ELECTIONS - RESULTATS PARTIELS ET PROVISOIRES - 1ER TOUR</t>
  </si>
  <si>
    <t>23h00</t>
  </si>
  <si>
    <t>ELECTIONS - RESULTATS COMPLETS PROVISOIRES - 1ER TOUR</t>
  </si>
  <si>
    <t>21/04/2013-22:59</t>
  </si>
  <si>
    <t>taux de participation par rapport aux exprimés</t>
  </si>
  <si>
    <t>taux de participation par rapport aux votants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</si>
</sst>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00B5DD"/>
        <bgColor indexed="64"/>
      </patternFill>
    </fill>
    <fill>
      <patternFill patternType="solid">
        <fgColor rgb="FF7D388A"/>
        <bgColor indexed="64"/>
      </patternFill>
    </fill>
    <fill>
      <patternFill patternType="solid">
        <fgColor rgb="FFBADB0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45E3A"/>
        <bgColor indexed="64"/>
      </patternFill>
    </fill>
    <fill>
      <patternFill patternType="solid">
        <fgColor rgb="FFFAEC4E"/>
        <bgColor indexed="64"/>
      </patternFill>
    </fill>
    <fill>
      <patternFill patternType="solid">
        <fgColor rgb="FF00A759"/>
        <bgColor indexed="64"/>
      </patternFill>
    </fill>
    <fill>
      <patternFill patternType="solid">
        <fgColor rgb="FF46D58D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26" borderId="28" applyNumberFormat="0" applyAlignment="0" applyProtection="0"/>
    <xf numFmtId="0" fontId="5" fillId="0" borderId="29" applyNumberFormat="0" applyFill="0" applyAlignment="0" applyProtection="0"/>
    <xf numFmtId="0" fontId="1" fillId="27" borderId="30" applyNumberFormat="0" applyFont="0" applyAlignment="0" applyProtection="0"/>
    <xf numFmtId="0" fontId="6" fillId="28" borderId="28" applyNumberFormat="0" applyAlignment="0" applyProtection="0"/>
    <xf numFmtId="0" fontId="7" fillId="29" borderId="0" applyNumberFormat="0" applyBorder="0" applyAlignment="0" applyProtection="0"/>
    <xf numFmtId="0" fontId="8" fillId="30" borderId="0" applyNumberFormat="0" applyBorder="0" applyAlignment="0" applyProtection="0"/>
    <xf numFmtId="9" fontId="1" fillId="0" borderId="0" applyFont="0" applyFill="0" applyBorder="0" applyAlignment="0" applyProtection="0"/>
    <xf numFmtId="0" fontId="9" fillId="31" borderId="0" applyNumberFormat="0" applyBorder="0" applyAlignment="0" applyProtection="0"/>
    <xf numFmtId="0" fontId="10" fillId="26" borderId="31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2" applyNumberFormat="0" applyFill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35" applyNumberFormat="0" applyFill="0" applyAlignment="0" applyProtection="0"/>
    <xf numFmtId="0" fontId="17" fillId="32" borderId="36" applyNumberFormat="0" applyAlignment="0" applyProtection="0"/>
  </cellStyleXfs>
  <cellXfs count="213">
    <xf numFmtId="0" fontId="0" fillId="0" borderId="0" xfId="0"/>
    <xf numFmtId="0" fontId="16" fillId="0" borderId="0" xfId="0" applyFont="1"/>
    <xf numFmtId="0" fontId="18" fillId="0" borderId="0" xfId="0" applyFont="1"/>
    <xf numFmtId="0" fontId="16" fillId="33" borderId="0" xfId="0" applyFont="1" applyFill="1"/>
    <xf numFmtId="2" fontId="0" fillId="0" borderId="0" xfId="0" applyNumberFormat="1"/>
    <xf numFmtId="0" fontId="0" fillId="0" borderId="1" xfId="0" applyBorder="1"/>
    <xf numFmtId="0" fontId="0" fillId="0" borderId="2" xfId="0" applyBorder="1"/>
    <xf numFmtId="0" fontId="16" fillId="0" borderId="2" xfId="0" applyFont="1" applyBorder="1"/>
    <xf numFmtId="2" fontId="0" fillId="0" borderId="2" xfId="0" applyNumberFormat="1" applyBorder="1"/>
    <xf numFmtId="2" fontId="0" fillId="0" borderId="3" xfId="0" applyNumberFormat="1" applyBorder="1"/>
    <xf numFmtId="15" fontId="0" fillId="0" borderId="0" xfId="0" applyNumberFormat="1"/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33" borderId="4" xfId="0" applyFont="1" applyFill="1" applyBorder="1"/>
    <xf numFmtId="2" fontId="16" fillId="33" borderId="0" xfId="0" applyNumberFormat="1" applyFont="1" applyFill="1"/>
    <xf numFmtId="2" fontId="16" fillId="33" borderId="4" xfId="0" applyNumberFormat="1" applyFont="1" applyFill="1" applyBorder="1"/>
    <xf numFmtId="2" fontId="16" fillId="33" borderId="2" xfId="32" applyNumberFormat="1" applyFont="1" applyFill="1" applyBorder="1"/>
    <xf numFmtId="0" fontId="0" fillId="0" borderId="0" xfId="0" applyFill="1"/>
    <xf numFmtId="0" fontId="0" fillId="0" borderId="0" xfId="0" applyFill="1" applyBorder="1"/>
    <xf numFmtId="0" fontId="16" fillId="0" borderId="1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1" xfId="0" applyFont="1" applyBorder="1"/>
    <xf numFmtId="0" fontId="0" fillId="0" borderId="0" xfId="0" applyFont="1"/>
    <xf numFmtId="0" fontId="16" fillId="33" borderId="0" xfId="0" applyFont="1" applyFill="1" applyBorder="1"/>
    <xf numFmtId="0" fontId="16" fillId="33" borderId="0" xfId="0" applyFont="1" applyFill="1" applyBorder="1" applyAlignment="1">
      <alignment vertical="center" wrapText="1"/>
    </xf>
    <xf numFmtId="0" fontId="0" fillId="33" borderId="0" xfId="0" applyFill="1" applyBorder="1"/>
    <xf numFmtId="0" fontId="0" fillId="33" borderId="0" xfId="0" applyFill="1"/>
    <xf numFmtId="0" fontId="16" fillId="33" borderId="0" xfId="0" applyFont="1" applyFill="1" applyBorder="1" applyAlignment="1">
      <alignment horizontal="center" vertical="center"/>
    </xf>
    <xf numFmtId="0" fontId="0" fillId="0" borderId="5" xfId="0" applyBorder="1"/>
    <xf numFmtId="2" fontId="16" fillId="33" borderId="0" xfId="0" applyNumberFormat="1" applyFont="1" applyFill="1" applyBorder="1" applyAlignment="1">
      <alignment vertical="center" wrapText="1"/>
    </xf>
    <xf numFmtId="0" fontId="16" fillId="33" borderId="4" xfId="0" applyFont="1" applyFill="1" applyBorder="1" applyAlignment="1">
      <alignment horizontal="center" vertical="center"/>
    </xf>
    <xf numFmtId="2" fontId="16" fillId="33" borderId="2" xfId="0" applyNumberFormat="1" applyFont="1" applyFill="1" applyBorder="1" applyAlignment="1">
      <alignment vertical="center" wrapText="1"/>
    </xf>
    <xf numFmtId="2" fontId="16" fillId="33" borderId="6" xfId="0" applyNumberFormat="1" applyFont="1" applyFill="1" applyBorder="1" applyAlignment="1">
      <alignment vertical="center" wrapText="1"/>
    </xf>
    <xf numFmtId="2" fontId="16" fillId="33" borderId="4" xfId="0" applyNumberFormat="1" applyFont="1" applyFill="1" applyBorder="1" applyAlignment="1">
      <alignment vertical="center" wrapText="1"/>
    </xf>
    <xf numFmtId="2" fontId="16" fillId="0" borderId="2" xfId="0" applyNumberFormat="1" applyFont="1" applyBorder="1"/>
    <xf numFmtId="2" fontId="16" fillId="0" borderId="6" xfId="0" applyNumberFormat="1" applyFont="1" applyBorder="1"/>
    <xf numFmtId="0" fontId="0" fillId="0" borderId="0" xfId="0" applyFont="1" applyFill="1"/>
    <xf numFmtId="0" fontId="16" fillId="0" borderId="0" xfId="0" applyFont="1" applyFill="1" applyBorder="1"/>
    <xf numFmtId="2" fontId="0" fillId="0" borderId="0" xfId="0" applyNumberFormat="1" applyFill="1" applyBorder="1"/>
    <xf numFmtId="2" fontId="16" fillId="0" borderId="0" xfId="0" applyNumberFormat="1" applyFont="1" applyFill="1" applyBorder="1"/>
    <xf numFmtId="0" fontId="16" fillId="0" borderId="2" xfId="0" applyFont="1" applyFill="1" applyBorder="1"/>
    <xf numFmtId="0" fontId="0" fillId="0" borderId="2" xfId="0" applyFill="1" applyBorder="1"/>
    <xf numFmtId="2" fontId="16" fillId="0" borderId="2" xfId="0" applyNumberFormat="1" applyFont="1" applyFill="1" applyBorder="1"/>
    <xf numFmtId="2" fontId="0" fillId="0" borderId="2" xfId="0" applyNumberFormat="1" applyFill="1" applyBorder="1"/>
    <xf numFmtId="2" fontId="16" fillId="0" borderId="6" xfId="0" applyNumberFormat="1" applyFont="1" applyFill="1" applyBorder="1"/>
    <xf numFmtId="0" fontId="18" fillId="0" borderId="1" xfId="0" applyFont="1" applyBorder="1"/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33" borderId="9" xfId="0" applyFont="1" applyFill="1" applyBorder="1"/>
    <xf numFmtId="0" fontId="16" fillId="33" borderId="10" xfId="0" applyFont="1" applyFill="1" applyBorder="1"/>
    <xf numFmtId="2" fontId="16" fillId="33" borderId="10" xfId="0" applyNumberFormat="1" applyFont="1" applyFill="1" applyBorder="1"/>
    <xf numFmtId="2" fontId="16" fillId="33" borderId="11" xfId="0" applyNumberFormat="1" applyFont="1" applyFill="1" applyBorder="1"/>
    <xf numFmtId="2" fontId="16" fillId="33" borderId="12" xfId="0" applyNumberFormat="1" applyFont="1" applyFill="1" applyBorder="1"/>
    <xf numFmtId="2" fontId="16" fillId="33" borderId="10" xfId="0" applyNumberFormat="1" applyFont="1" applyFill="1" applyBorder="1" applyAlignment="1">
      <alignment vertical="center" wrapText="1"/>
    </xf>
    <xf numFmtId="2" fontId="16" fillId="33" borderId="12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9" fontId="1" fillId="0" borderId="0" xfId="32" applyFont="1"/>
    <xf numFmtId="0" fontId="0" fillId="0" borderId="0" xfId="0" applyAlignment="1"/>
    <xf numFmtId="0" fontId="16" fillId="0" borderId="2" xfId="0" applyFont="1" applyBorder="1" applyAlignment="1">
      <alignment wrapText="1"/>
    </xf>
    <xf numFmtId="0" fontId="0" fillId="34" borderId="0" xfId="0" applyFill="1"/>
    <xf numFmtId="2" fontId="0" fillId="34" borderId="0" xfId="0" applyNumberFormat="1" applyFill="1"/>
    <xf numFmtId="0" fontId="0" fillId="34" borderId="1" xfId="0" applyFill="1" applyBorder="1"/>
    <xf numFmtId="0" fontId="0" fillId="34" borderId="3" xfId="0" applyFill="1" applyBorder="1"/>
    <xf numFmtId="0" fontId="19" fillId="0" borderId="13" xfId="0" applyFont="1" applyBorder="1"/>
    <xf numFmtId="10" fontId="19" fillId="0" borderId="13" xfId="32" applyNumberFormat="1" applyFont="1" applyBorder="1"/>
    <xf numFmtId="0" fontId="16" fillId="34" borderId="0" xfId="0" applyFont="1" applyFill="1"/>
    <xf numFmtId="2" fontId="16" fillId="34" borderId="0" xfId="0" applyNumberFormat="1" applyFont="1" applyFill="1"/>
    <xf numFmtId="0" fontId="16" fillId="34" borderId="2" xfId="0" applyFont="1" applyFill="1" applyBorder="1"/>
    <xf numFmtId="2" fontId="0" fillId="34" borderId="1" xfId="0" applyNumberFormat="1" applyFill="1" applyBorder="1"/>
    <xf numFmtId="0" fontId="0" fillId="34" borderId="13" xfId="0" applyFill="1" applyBorder="1"/>
    <xf numFmtId="0" fontId="16" fillId="34" borderId="7" xfId="0" applyFont="1" applyFill="1" applyBorder="1" applyAlignment="1">
      <alignment vertical="center" wrapText="1"/>
    </xf>
    <xf numFmtId="0" fontId="0" fillId="34" borderId="0" xfId="0" applyFill="1" applyBorder="1"/>
    <xf numFmtId="2" fontId="0" fillId="34" borderId="0" xfId="0" applyNumberFormat="1" applyFill="1" applyBorder="1"/>
    <xf numFmtId="0" fontId="16" fillId="34" borderId="14" xfId="0" applyFont="1" applyFill="1" applyBorder="1" applyAlignment="1">
      <alignment vertical="center" wrapText="1"/>
    </xf>
    <xf numFmtId="0" fontId="16" fillId="34" borderId="8" xfId="0" applyFont="1" applyFill="1" applyBorder="1" applyAlignment="1">
      <alignment vertical="center" wrapText="1"/>
    </xf>
    <xf numFmtId="0" fontId="18" fillId="34" borderId="8" xfId="0" applyFont="1" applyFill="1" applyBorder="1"/>
    <xf numFmtId="0" fontId="16" fillId="34" borderId="1" xfId="0" applyFont="1" applyFill="1" applyBorder="1" applyAlignment="1">
      <alignment vertical="center" wrapText="1"/>
    </xf>
    <xf numFmtId="0" fontId="16" fillId="34" borderId="0" xfId="0" applyFont="1" applyFill="1" applyBorder="1"/>
    <xf numFmtId="2" fontId="16" fillId="34" borderId="0" xfId="0" applyNumberFormat="1" applyFont="1" applyFill="1" applyBorder="1"/>
    <xf numFmtId="0" fontId="19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0" fontId="19" fillId="0" borderId="0" xfId="32" applyNumberFormat="1" applyFont="1" applyBorder="1"/>
    <xf numFmtId="0" fontId="0" fillId="0" borderId="0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19" xfId="0" applyNumberFormat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18" xfId="0" applyNumberFormat="1" applyBorder="1" applyAlignment="1">
      <alignment vertical="center"/>
    </xf>
    <xf numFmtId="0" fontId="0" fillId="33" borderId="17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2" fontId="0" fillId="33" borderId="19" xfId="0" applyNumberFormat="1" applyFill="1" applyBorder="1" applyAlignment="1">
      <alignment vertical="center"/>
    </xf>
    <xf numFmtId="2" fontId="0" fillId="33" borderId="20" xfId="0" applyNumberFormat="1" applyFill="1" applyBorder="1" applyAlignment="1">
      <alignment vertical="center"/>
    </xf>
    <xf numFmtId="2" fontId="0" fillId="33" borderId="18" xfId="0" applyNumberFormat="1" applyFill="1" applyBorder="1" applyAlignment="1">
      <alignment vertical="center"/>
    </xf>
    <xf numFmtId="2" fontId="0" fillId="0" borderId="20" xfId="0" applyNumberFormat="1" applyFill="1" applyBorder="1" applyAlignment="1">
      <alignment vertical="center"/>
    </xf>
    <xf numFmtId="0" fontId="16" fillId="35" borderId="21" xfId="0" applyFont="1" applyFill="1" applyBorder="1" applyAlignment="1">
      <alignment vertical="center" wrapText="1"/>
    </xf>
    <xf numFmtId="0" fontId="16" fillId="36" borderId="21" xfId="0" applyFont="1" applyFill="1" applyBorder="1" applyAlignment="1">
      <alignment vertical="center" wrapText="1"/>
    </xf>
    <xf numFmtId="0" fontId="16" fillId="37" borderId="21" xfId="0" applyFont="1" applyFill="1" applyBorder="1" applyAlignment="1">
      <alignment vertical="center" wrapText="1"/>
    </xf>
    <xf numFmtId="2" fontId="0" fillId="0" borderId="18" xfId="0" applyNumberFormat="1" applyFill="1" applyBorder="1" applyAlignment="1">
      <alignment vertical="center"/>
    </xf>
    <xf numFmtId="0" fontId="16" fillId="38" borderId="16" xfId="0" applyFont="1" applyFill="1" applyBorder="1" applyAlignment="1">
      <alignment vertical="center" wrapText="1"/>
    </xf>
    <xf numFmtId="0" fontId="16" fillId="39" borderId="16" xfId="0" applyFont="1" applyFill="1" applyBorder="1" applyAlignment="1">
      <alignment vertical="center" wrapText="1"/>
    </xf>
    <xf numFmtId="0" fontId="16" fillId="40" borderId="22" xfId="0" applyFont="1" applyFill="1" applyBorder="1" applyAlignment="1">
      <alignment vertical="center" wrapText="1"/>
    </xf>
    <xf numFmtId="0" fontId="16" fillId="37" borderId="16" xfId="0" applyFont="1" applyFill="1" applyBorder="1" applyAlignment="1">
      <alignment vertical="center" wrapText="1"/>
    </xf>
    <xf numFmtId="0" fontId="16" fillId="41" borderId="16" xfId="0" applyFont="1" applyFill="1" applyBorder="1" applyAlignment="1">
      <alignment vertical="center" wrapText="1"/>
    </xf>
    <xf numFmtId="0" fontId="16" fillId="42" borderId="22" xfId="0" applyFont="1" applyFill="1" applyBorder="1" applyAlignment="1">
      <alignment vertical="center" wrapText="1"/>
    </xf>
    <xf numFmtId="2" fontId="16" fillId="33" borderId="6" xfId="32" applyNumberFormat="1" applyFont="1" applyFill="1" applyBorder="1"/>
    <xf numFmtId="3" fontId="16" fillId="33" borderId="0" xfId="0" applyNumberFormat="1" applyFont="1" applyFill="1"/>
    <xf numFmtId="3" fontId="0" fillId="34" borderId="0" xfId="0" applyNumberFormat="1" applyFill="1"/>
    <xf numFmtId="3" fontId="0" fillId="34" borderId="1" xfId="0" applyNumberFormat="1" applyFill="1" applyBorder="1"/>
    <xf numFmtId="3" fontId="16" fillId="33" borderId="4" xfId="0" applyNumberFormat="1" applyFont="1" applyFill="1" applyBorder="1"/>
    <xf numFmtId="3" fontId="0" fillId="34" borderId="0" xfId="0" applyNumberFormat="1" applyFill="1" applyAlignment="1">
      <alignment horizontal="right"/>
    </xf>
    <xf numFmtId="3" fontId="0" fillId="0" borderId="0" xfId="0" applyNumberFormat="1"/>
    <xf numFmtId="3" fontId="16" fillId="34" borderId="7" xfId="0" applyNumberFormat="1" applyFont="1" applyFill="1" applyBorder="1" applyAlignment="1">
      <alignment vertical="center" wrapText="1"/>
    </xf>
    <xf numFmtId="3" fontId="16" fillId="34" borderId="0" xfId="0" applyNumberFormat="1" applyFont="1" applyFill="1"/>
    <xf numFmtId="3" fontId="16" fillId="33" borderId="10" xfId="0" applyNumberFormat="1" applyFont="1" applyFill="1" applyBorder="1"/>
    <xf numFmtId="3" fontId="16" fillId="33" borderId="2" xfId="0" applyNumberFormat="1" applyFont="1" applyFill="1" applyBorder="1"/>
    <xf numFmtId="3" fontId="0" fillId="34" borderId="2" xfId="0" applyNumberFormat="1" applyFill="1" applyBorder="1"/>
    <xf numFmtId="3" fontId="0" fillId="34" borderId="3" xfId="0" applyNumberFormat="1" applyFill="1" applyBorder="1"/>
    <xf numFmtId="3" fontId="16" fillId="33" borderId="6" xfId="0" applyNumberFormat="1" applyFont="1" applyFill="1" applyBorder="1"/>
    <xf numFmtId="3" fontId="16" fillId="34" borderId="6" xfId="0" applyNumberFormat="1" applyFont="1" applyFill="1" applyBorder="1"/>
    <xf numFmtId="3" fontId="16" fillId="34" borderId="2" xfId="0" applyNumberFormat="1" applyFont="1" applyFill="1" applyBorder="1"/>
    <xf numFmtId="3" fontId="0" fillId="0" borderId="2" xfId="0" applyNumberFormat="1" applyBorder="1"/>
    <xf numFmtId="3" fontId="16" fillId="33" borderId="11" xfId="0" applyNumberFormat="1" applyFont="1" applyFill="1" applyBorder="1"/>
    <xf numFmtId="3" fontId="0" fillId="0" borderId="0" xfId="0" applyNumberFormat="1" applyAlignment="1">
      <alignment wrapText="1"/>
    </xf>
    <xf numFmtId="3" fontId="16" fillId="0" borderId="0" xfId="0" applyNumberFormat="1" applyFont="1" applyAlignment="1">
      <alignment wrapText="1"/>
    </xf>
    <xf numFmtId="3" fontId="0" fillId="0" borderId="1" xfId="0" applyNumberFormat="1" applyBorder="1"/>
    <xf numFmtId="3" fontId="16" fillId="0" borderId="7" xfId="0" applyNumberFormat="1" applyFont="1" applyBorder="1" applyAlignment="1">
      <alignment vertical="center" wrapText="1"/>
    </xf>
    <xf numFmtId="3" fontId="16" fillId="0" borderId="0" xfId="0" applyNumberFormat="1" applyFont="1"/>
    <xf numFmtId="3" fontId="16" fillId="0" borderId="14" xfId="0" applyNumberFormat="1" applyFont="1" applyBorder="1" applyAlignment="1">
      <alignment vertical="center" wrapText="1"/>
    </xf>
    <xf numFmtId="3" fontId="16" fillId="33" borderId="23" xfId="0" applyNumberFormat="1" applyFont="1" applyFill="1" applyBorder="1"/>
    <xf numFmtId="3" fontId="16" fillId="33" borderId="0" xfId="0" applyNumberFormat="1" applyFont="1" applyFill="1" applyBorder="1" applyAlignment="1">
      <alignment vertical="center" wrapText="1"/>
    </xf>
    <xf numFmtId="3" fontId="16" fillId="33" borderId="0" xfId="0" applyNumberFormat="1" applyFont="1" applyFill="1" applyBorder="1"/>
    <xf numFmtId="3" fontId="0" fillId="34" borderId="0" xfId="0" applyNumberFormat="1" applyFill="1" applyBorder="1"/>
    <xf numFmtId="3" fontId="16" fillId="33" borderId="6" xfId="0" applyNumberFormat="1" applyFont="1" applyFill="1" applyBorder="1" applyAlignment="1">
      <alignment vertical="center" wrapText="1"/>
    </xf>
    <xf numFmtId="3" fontId="16" fillId="34" borderId="8" xfId="0" applyNumberFormat="1" applyFont="1" applyFill="1" applyBorder="1" applyAlignment="1">
      <alignment vertical="center" wrapText="1"/>
    </xf>
    <xf numFmtId="3" fontId="16" fillId="0" borderId="2" xfId="0" applyNumberFormat="1" applyFont="1" applyBorder="1"/>
    <xf numFmtId="3" fontId="16" fillId="0" borderId="1" xfId="0" applyNumberFormat="1" applyFont="1" applyBorder="1" applyAlignment="1">
      <alignment vertical="center" wrapText="1"/>
    </xf>
    <xf numFmtId="3" fontId="0" fillId="0" borderId="0" xfId="0" applyNumberFormat="1" applyBorder="1"/>
    <xf numFmtId="3" fontId="0" fillId="0" borderId="5" xfId="0" applyNumberFormat="1" applyBorder="1"/>
    <xf numFmtId="3" fontId="16" fillId="34" borderId="0" xfId="0" applyNumberFormat="1" applyFont="1" applyFill="1" applyBorder="1"/>
    <xf numFmtId="3" fontId="0" fillId="0" borderId="0" xfId="0" applyNumberFormat="1" applyFill="1" applyBorder="1"/>
    <xf numFmtId="3" fontId="0" fillId="0" borderId="2" xfId="0" applyNumberFormat="1" applyFill="1" applyBorder="1"/>
    <xf numFmtId="3" fontId="16" fillId="0" borderId="0" xfId="0" applyNumberFormat="1" applyFont="1" applyFill="1" applyBorder="1"/>
    <xf numFmtId="3" fontId="0" fillId="0" borderId="0" xfId="0" applyNumberFormat="1" applyFill="1"/>
    <xf numFmtId="3" fontId="0" fillId="0" borderId="0" xfId="0" applyNumberFormat="1" applyFont="1" applyFill="1"/>
    <xf numFmtId="3" fontId="0" fillId="0" borderId="0" xfId="0" applyNumberFormat="1" applyFont="1"/>
    <xf numFmtId="3" fontId="0" fillId="0" borderId="24" xfId="0" applyNumberFormat="1" applyBorder="1" applyAlignment="1">
      <alignment vertical="center"/>
    </xf>
    <xf numFmtId="3" fontId="0" fillId="0" borderId="2" xfId="0" applyNumberFormat="1" applyFill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3" fontId="0" fillId="33" borderId="24" xfId="0" applyNumberFormat="1" applyFill="1" applyBorder="1" applyAlignment="1">
      <alignment vertical="center"/>
    </xf>
    <xf numFmtId="3" fontId="0" fillId="33" borderId="2" xfId="0" applyNumberFormat="1" applyFill="1" applyBorder="1" applyAlignment="1">
      <alignment vertical="center"/>
    </xf>
    <xf numFmtId="3" fontId="0" fillId="33" borderId="17" xfId="0" applyNumberFormat="1" applyFill="1" applyBorder="1" applyAlignment="1">
      <alignment vertical="center"/>
    </xf>
    <xf numFmtId="15" fontId="18" fillId="0" borderId="0" xfId="0" applyNumberFormat="1" applyFont="1"/>
    <xf numFmtId="0" fontId="0" fillId="43" borderId="0" xfId="0" applyFill="1"/>
    <xf numFmtId="0" fontId="0" fillId="44" borderId="0" xfId="0" applyFill="1"/>
    <xf numFmtId="9" fontId="19" fillId="0" borderId="13" xfId="32" applyFont="1" applyBorder="1"/>
    <xf numFmtId="0" fontId="0" fillId="45" borderId="0" xfId="0" applyFill="1"/>
    <xf numFmtId="3" fontId="0" fillId="45" borderId="0" xfId="0" applyNumberFormat="1" applyFill="1"/>
    <xf numFmtId="2" fontId="0" fillId="45" borderId="0" xfId="0" applyNumberFormat="1" applyFill="1"/>
    <xf numFmtId="3" fontId="0" fillId="45" borderId="2" xfId="0" applyNumberFormat="1" applyFill="1" applyBorder="1"/>
    <xf numFmtId="0" fontId="0" fillId="46" borderId="0" xfId="0" applyFill="1"/>
    <xf numFmtId="3" fontId="0" fillId="46" borderId="0" xfId="0" applyNumberFormat="1" applyFill="1"/>
    <xf numFmtId="2" fontId="0" fillId="46" borderId="0" xfId="0" applyNumberFormat="1" applyFill="1"/>
    <xf numFmtId="3" fontId="0" fillId="46" borderId="2" xfId="0" applyNumberFormat="1" applyFill="1" applyBorder="1"/>
    <xf numFmtId="0" fontId="0" fillId="46" borderId="1" xfId="0" applyFill="1" applyBorder="1"/>
    <xf numFmtId="3" fontId="0" fillId="46" borderId="1" xfId="0" applyNumberFormat="1" applyFill="1" applyBorder="1"/>
    <xf numFmtId="2" fontId="0" fillId="46" borderId="1" xfId="0" applyNumberFormat="1" applyFill="1" applyBorder="1"/>
    <xf numFmtId="3" fontId="0" fillId="46" borderId="0" xfId="0" applyNumberFormat="1" applyFill="1" applyAlignment="1">
      <alignment horizontal="right"/>
    </xf>
    <xf numFmtId="0" fontId="0" fillId="47" borderId="0" xfId="0" applyFill="1"/>
    <xf numFmtId="3" fontId="0" fillId="47" borderId="0" xfId="0" applyNumberFormat="1" applyFill="1"/>
    <xf numFmtId="2" fontId="0" fillId="47" borderId="2" xfId="0" applyNumberFormat="1" applyFill="1" applyBorder="1"/>
    <xf numFmtId="3" fontId="0" fillId="45" borderId="0" xfId="0" applyNumberFormat="1" applyFill="1" applyAlignment="1">
      <alignment horizontal="right"/>
    </xf>
    <xf numFmtId="0" fontId="0" fillId="45" borderId="1" xfId="0" applyFill="1" applyBorder="1"/>
    <xf numFmtId="3" fontId="0" fillId="45" borderId="1" xfId="0" applyNumberFormat="1" applyFill="1" applyBorder="1"/>
    <xf numFmtId="2" fontId="0" fillId="45" borderId="1" xfId="0" applyNumberFormat="1" applyFill="1" applyBorder="1"/>
    <xf numFmtId="0" fontId="0" fillId="46" borderId="0" xfId="0" applyFill="1" applyBorder="1"/>
    <xf numFmtId="3" fontId="0" fillId="46" borderId="0" xfId="0" applyNumberFormat="1" applyFill="1" applyBorder="1"/>
    <xf numFmtId="2" fontId="0" fillId="46" borderId="0" xfId="0" applyNumberFormat="1" applyFill="1" applyBorder="1"/>
    <xf numFmtId="3" fontId="0" fillId="46" borderId="3" xfId="0" applyNumberFormat="1" applyFill="1" applyBorder="1"/>
    <xf numFmtId="3" fontId="0" fillId="46" borderId="1" xfId="0" applyNumberFormat="1" applyFont="1" applyFill="1" applyBorder="1"/>
    <xf numFmtId="3" fontId="0" fillId="0" borderId="1" xfId="0" applyNumberFormat="1" applyFill="1" applyBorder="1"/>
    <xf numFmtId="2" fontId="0" fillId="0" borderId="3" xfId="0" applyNumberFormat="1" applyFill="1" applyBorder="1"/>
    <xf numFmtId="2" fontId="20" fillId="0" borderId="13" xfId="0" applyNumberFormat="1" applyFont="1" applyBorder="1"/>
    <xf numFmtId="0" fontId="20" fillId="0" borderId="0" xfId="0" applyFont="1"/>
    <xf numFmtId="0" fontId="20" fillId="0" borderId="13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/>
    </xf>
    <xf numFmtId="0" fontId="0" fillId="34" borderId="1" xfId="0" applyFill="1" applyBorder="1" applyAlignment="1">
      <alignment horizontal="center" vertical="center"/>
    </xf>
    <xf numFmtId="0" fontId="0" fillId="34" borderId="0" xfId="0" applyFill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 wrapText="1"/>
    </xf>
    <xf numFmtId="0" fontId="16" fillId="33" borderId="25" xfId="0" applyFont="1" applyFill="1" applyBorder="1" applyAlignment="1">
      <alignment horizontal="center" vertical="center"/>
    </xf>
    <xf numFmtId="0" fontId="16" fillId="33" borderId="26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16" fillId="0" borderId="2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3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Commentaire" xfId="28" builtinId="10" customBuiltin="1"/>
    <cellStyle name="Entrée" xfId="29" builtinId="20" customBuiltin="1"/>
    <cellStyle name="Insatisfaisant" xfId="30" builtinId="27" customBuiltin="1"/>
    <cellStyle name="Neutre" xfId="31" builtinId="28" customBuiltin="1"/>
    <cellStyle name="Normal" xfId="0" builtinId="0"/>
    <cellStyle name="Pourcentage" xfId="32" builtinId="5"/>
    <cellStyle name="Satisfaisant" xfId="33" builtinId="26" customBuiltin="1"/>
    <cellStyle name="Sortie" xfId="34" builtinId="21" customBuiltin="1"/>
    <cellStyle name="Texte explicatif" xfId="35" builtinId="53" customBuiltin="1"/>
    <cellStyle name="Titre" xfId="36" builtinId="15" customBuiltin="1"/>
    <cellStyle name="Titre 1" xfId="37" builtinId="16" customBuiltin="1"/>
    <cellStyle name="Titre 2" xfId="38" builtinId="17" customBuiltin="1"/>
    <cellStyle name="Titre 3" xfId="39" builtinId="18" customBuiltin="1"/>
    <cellStyle name="Titre 4" xfId="40" builtinId="19" customBuiltin="1"/>
    <cellStyle name="Total" xfId="41" builtinId="25" customBuiltin="1"/>
    <cellStyle name="Vérification" xfId="42" builtinId="23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1 -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  <a:endParaRPr lang="en-US"/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'Par section et circo PF V 2'!$B$6:$C$6</c:f>
              <c:strCache>
                <c:ptCount val="1"/>
                <c:pt idx="0">
                  <c:v>Section 1</c:v>
                </c:pt>
              </c:strCache>
            </c:strRef>
          </c:tx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>
              <c:idx val="4"/>
              <c:spPr>
                <a:noFill/>
              </c:spPr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</c:dLbl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2'!$C$8:$C$16</c:f>
              <c:numCache>
                <c:formatCode>0.00</c:formatCode>
                <c:ptCount val="9"/>
                <c:pt idx="0">
                  <c:v>0.85668789808917201</c:v>
                </c:pt>
                <c:pt idx="1">
                  <c:v>20.484076433121018</c:v>
                </c:pt>
                <c:pt idx="2">
                  <c:v>0.18789808917197454</c:v>
                </c:pt>
                <c:pt idx="3">
                  <c:v>1.8216560509554141</c:v>
                </c:pt>
                <c:pt idx="4">
                  <c:v>43.29936305732484</c:v>
                </c:pt>
                <c:pt idx="5">
                  <c:v>5.5031847133757967</c:v>
                </c:pt>
                <c:pt idx="6">
                  <c:v>3.5859872611464971</c:v>
                </c:pt>
                <c:pt idx="7">
                  <c:v>2.1687898089171975</c:v>
                </c:pt>
                <c:pt idx="8">
                  <c:v>22.092356687898089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/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6 -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2'!$M$8:$M$16</c:f>
              <c:numCache>
                <c:formatCode>0.00</c:formatCode>
                <c:ptCount val="9"/>
                <c:pt idx="0">
                  <c:v>0.49800796812749004</c:v>
                </c:pt>
                <c:pt idx="1">
                  <c:v>16.683266932270914</c:v>
                </c:pt>
                <c:pt idx="2">
                  <c:v>0.24900398406374502</c:v>
                </c:pt>
                <c:pt idx="3">
                  <c:v>2.8635458167330676</c:v>
                </c:pt>
                <c:pt idx="4">
                  <c:v>54.357569721115539</c:v>
                </c:pt>
                <c:pt idx="5">
                  <c:v>3.237051792828685</c:v>
                </c:pt>
                <c:pt idx="6">
                  <c:v>1.593625498007968</c:v>
                </c:pt>
                <c:pt idx="7">
                  <c:v>7.9930278884462149</c:v>
                </c:pt>
                <c:pt idx="8">
                  <c:v>12.524900398406375</c:v>
                </c:pt>
              </c:numCache>
            </c:numRef>
          </c:val>
        </c:ser>
        <c:ser>
          <c:idx val="1"/>
          <c:order val="1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2'!$A$8:$A$16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70253718284"/>
          <c:y val="0.28933460646065989"/>
          <c:w val="0.2860861142357205"/>
          <c:h val="0.51593558713772381"/>
        </c:manualLayout>
      </c:layout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5 -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2'!$J$8</c:f>
              <c:numCache>
                <c:formatCode>#,##0</c:formatCode>
                <c:ptCount val="1"/>
                <c:pt idx="0">
                  <c:v>22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2'!$J$9</c:f>
              <c:numCache>
                <c:formatCode>#,##0</c:formatCode>
                <c:ptCount val="1"/>
                <c:pt idx="0">
                  <c:v>1171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2'!$J$10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2'!$J$11</c:f>
              <c:numCache>
                <c:formatCode>#,##0</c:formatCode>
                <c:ptCount val="1"/>
                <c:pt idx="0">
                  <c:v>334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2'!$J$12</c:f>
              <c:numCache>
                <c:formatCode>#,##0</c:formatCode>
                <c:ptCount val="1"/>
                <c:pt idx="0">
                  <c:v>2124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2'!$J$13</c:f>
              <c:numCache>
                <c:formatCode>#,##0</c:formatCode>
                <c:ptCount val="1"/>
                <c:pt idx="0">
                  <c:v>584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2'!$J$14</c:f>
              <c:numCache>
                <c:formatCode>#,##0</c:formatCode>
                <c:ptCount val="1"/>
                <c:pt idx="0">
                  <c:v>89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2'!$J$15</c:f>
              <c:numCache>
                <c:formatCode>#,##0</c:formatCode>
                <c:ptCount val="1"/>
                <c:pt idx="0">
                  <c:v>156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2'!$J$6:$J$16</c:f>
              <c:strCache>
                <c:ptCount val="11"/>
                <c:pt idx="0">
                  <c:v>Section 5</c:v>
                </c:pt>
                <c:pt idx="1">
                  <c:v>voix</c:v>
                </c:pt>
                <c:pt idx="2">
                  <c:v>22</c:v>
                </c:pt>
                <c:pt idx="3">
                  <c:v>1 171</c:v>
                </c:pt>
                <c:pt idx="4">
                  <c:v>10</c:v>
                </c:pt>
                <c:pt idx="5">
                  <c:v>334</c:v>
                </c:pt>
                <c:pt idx="6">
                  <c:v>2 124</c:v>
                </c:pt>
                <c:pt idx="7">
                  <c:v>584</c:v>
                </c:pt>
                <c:pt idx="8">
                  <c:v>89</c:v>
                </c:pt>
                <c:pt idx="9">
                  <c:v>156</c:v>
                </c:pt>
                <c:pt idx="10">
                  <c:v>518</c:v>
                </c:pt>
              </c:strCache>
            </c:strRef>
          </c:cat>
          <c:val>
            <c:numRef>
              <c:f>'Par section et circo PF V 2'!$J$16</c:f>
              <c:numCache>
                <c:formatCode>#,##0</c:formatCode>
                <c:ptCount val="1"/>
                <c:pt idx="0">
                  <c:v>518</c:v>
                </c:pt>
              </c:numCache>
            </c:numRef>
          </c:val>
        </c:ser>
        <c:dLbls>
          <c:showVal val="1"/>
        </c:dLbls>
        <c:gapWidth val="75"/>
        <c:overlap val="-25"/>
        <c:axId val="121943168"/>
        <c:axId val="121944704"/>
      </c:barChart>
      <c:catAx>
        <c:axId val="121943168"/>
        <c:scaling>
          <c:orientation val="minMax"/>
        </c:scaling>
        <c:axPos val="b"/>
        <c:numFmt formatCode="General" sourceLinked="1"/>
        <c:majorTickMark val="none"/>
        <c:tickLblPos val="nextTo"/>
        <c:crossAx val="121944704"/>
        <c:crosses val="autoZero"/>
        <c:auto val="1"/>
        <c:lblAlgn val="ctr"/>
        <c:lblOffset val="100"/>
      </c:catAx>
      <c:valAx>
        <c:axId val="12194470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194316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5-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2'!$K$8:$K$16</c:f>
              <c:numCache>
                <c:formatCode>0.00</c:formatCode>
                <c:ptCount val="9"/>
                <c:pt idx="0">
                  <c:v>0.43929712460063897</c:v>
                </c:pt>
                <c:pt idx="1">
                  <c:v>23.38258785942492</c:v>
                </c:pt>
                <c:pt idx="2">
                  <c:v>0.19968051118210861</c:v>
                </c:pt>
                <c:pt idx="3">
                  <c:v>6.6693290734824284</c:v>
                </c:pt>
                <c:pt idx="4">
                  <c:v>42.412140575079874</c:v>
                </c:pt>
                <c:pt idx="5">
                  <c:v>11.661341853035143</c:v>
                </c:pt>
                <c:pt idx="6">
                  <c:v>1.7771565495207666</c:v>
                </c:pt>
                <c:pt idx="7">
                  <c:v>3.1150159744408943</c:v>
                </c:pt>
                <c:pt idx="8">
                  <c:v>10.343450479233226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54779698641"/>
          <c:y val="0.2893345684730585"/>
          <c:w val="0.31145483603102875"/>
          <c:h val="0.40788527731611401"/>
        </c:manualLayout>
      </c:layout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7 -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2'!$N$8</c:f>
              <c:numCache>
                <c:formatCode>#,##0</c:formatCode>
                <c:ptCount val="1"/>
                <c:pt idx="0">
                  <c:v>37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2'!$N$9</c:f>
              <c:numCache>
                <c:formatCode>#,##0</c:formatCode>
                <c:ptCount val="1"/>
                <c:pt idx="0">
                  <c:v>1391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2'!$N$10</c:f>
              <c:numCache>
                <c:formatCode>#,##0</c:formatCode>
                <c:ptCount val="1"/>
                <c:pt idx="0">
                  <c:v>73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2'!$N$11</c:f>
              <c:numCache>
                <c:formatCode>#,##0</c:formatCode>
                <c:ptCount val="1"/>
                <c:pt idx="0">
                  <c:v>62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2'!$N$12</c:f>
              <c:numCache>
                <c:formatCode>#,##0</c:formatCode>
                <c:ptCount val="1"/>
                <c:pt idx="0">
                  <c:v>2220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2'!$N$13</c:f>
              <c:numCache>
                <c:formatCode>#,##0</c:formatCode>
                <c:ptCount val="1"/>
                <c:pt idx="0">
                  <c:v>525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2'!$N$14</c:f>
              <c:numCache>
                <c:formatCode>#,##0</c:formatCode>
                <c:ptCount val="1"/>
                <c:pt idx="0">
                  <c:v>154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2'!$N$15</c:f>
              <c:numCache>
                <c:formatCode>#,##0</c:formatCode>
                <c:ptCount val="1"/>
                <c:pt idx="0">
                  <c:v>134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2'!$N$6:$N$16</c:f>
              <c:strCache>
                <c:ptCount val="11"/>
                <c:pt idx="0">
                  <c:v>Section 7</c:v>
                </c:pt>
                <c:pt idx="1">
                  <c:v>voix</c:v>
                </c:pt>
                <c:pt idx="2">
                  <c:v>37</c:v>
                </c:pt>
                <c:pt idx="3">
                  <c:v>1 391</c:v>
                </c:pt>
                <c:pt idx="4">
                  <c:v>73</c:v>
                </c:pt>
                <c:pt idx="5">
                  <c:v>62</c:v>
                </c:pt>
                <c:pt idx="6">
                  <c:v>2 220</c:v>
                </c:pt>
                <c:pt idx="7">
                  <c:v>525</c:v>
                </c:pt>
                <c:pt idx="8">
                  <c:v>154</c:v>
                </c:pt>
                <c:pt idx="9">
                  <c:v>134</c:v>
                </c:pt>
                <c:pt idx="10">
                  <c:v>828</c:v>
                </c:pt>
              </c:strCache>
            </c:strRef>
          </c:cat>
          <c:val>
            <c:numRef>
              <c:f>'Par section et circo PF V 2'!$N$16</c:f>
              <c:numCache>
                <c:formatCode>#,##0</c:formatCode>
                <c:ptCount val="1"/>
                <c:pt idx="0">
                  <c:v>828</c:v>
                </c:pt>
              </c:numCache>
            </c:numRef>
          </c:val>
        </c:ser>
        <c:dLbls>
          <c:showVal val="1"/>
        </c:dLbls>
        <c:gapWidth val="75"/>
        <c:overlap val="-25"/>
        <c:axId val="122055680"/>
        <c:axId val="122086144"/>
      </c:barChart>
      <c:catAx>
        <c:axId val="122055680"/>
        <c:scaling>
          <c:orientation val="minMax"/>
        </c:scaling>
        <c:axPos val="b"/>
        <c:numFmt formatCode="General" sourceLinked="1"/>
        <c:majorTickMark val="none"/>
        <c:tickLblPos val="nextTo"/>
        <c:crossAx val="122086144"/>
        <c:crosses val="autoZero"/>
        <c:auto val="1"/>
        <c:lblAlgn val="ctr"/>
        <c:lblOffset val="100"/>
      </c:catAx>
      <c:valAx>
        <c:axId val="1220861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20556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7 -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>
        <c:manualLayout>
          <c:xMode val="edge"/>
          <c:yMode val="edge"/>
          <c:x val="0.14541257047011136"/>
          <c:y val="3.6141008236039461E-2"/>
        </c:manualLayout>
      </c:layout>
    </c:title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tx>
            <c:strRef>
              <c:f>'Par section et circo PF V 2'!$A$8:$A$16</c:f>
              <c:strCache>
                <c:ptCount val="1"/>
                <c:pt idx="0">
                  <c:v>Liste 1  -RRPP Liste 2  -UPLD Liste 3  - Amuitahiraa Huiraatira Liste 4 - Te Ara Ti'a Liste 5 - Tahoeraa Huiraatira Liste 6 - Tous Polynésiens  Liste 7 -   Ia Tura to'u Fenua Liste 8 - Te Hiti Tau Api Liste 9 - A Ti'a Porinetia</c:v>
                </c:pt>
              </c:strCache>
            </c:strRef>
          </c:tx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2'!$O$8:$O$16</c:f>
              <c:numCache>
                <c:formatCode>0.00</c:formatCode>
                <c:ptCount val="9"/>
                <c:pt idx="0">
                  <c:v>0.68215339233038352</c:v>
                </c:pt>
                <c:pt idx="1">
                  <c:v>25.645280235988199</c:v>
                </c:pt>
                <c:pt idx="2">
                  <c:v>1.3458702064896755</c:v>
                </c:pt>
                <c:pt idx="3">
                  <c:v>1.1430678466076696</c:v>
                </c:pt>
                <c:pt idx="4">
                  <c:v>40.929203539823014</c:v>
                </c:pt>
                <c:pt idx="5">
                  <c:v>9.6792035398230087</c:v>
                </c:pt>
                <c:pt idx="6">
                  <c:v>2.8392330383480826</c:v>
                </c:pt>
                <c:pt idx="7">
                  <c:v>2.4705014749262539</c:v>
                </c:pt>
                <c:pt idx="8">
                  <c:v>15.265486725663715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1841308294"/>
          <c:y val="0.28933441940447097"/>
          <c:w val="0.31145490689403477"/>
          <c:h val="0.40788523848312069"/>
        </c:manualLayout>
      </c:layout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Ciconscription PF-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</a:t>
            </a:r>
            <a:r>
              <a:rPr lang="fr-FR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2'!$S$8:$S$16</c:f>
              <c:numCache>
                <c:formatCode>0.00</c:formatCode>
                <c:ptCount val="9"/>
                <c:pt idx="0">
                  <c:v>0.69266169933003574</c:v>
                </c:pt>
                <c:pt idx="1">
                  <c:v>24.091321770709413</c:v>
                </c:pt>
                <c:pt idx="2">
                  <c:v>0.353766201239747</c:v>
                </c:pt>
                <c:pt idx="3">
                  <c:v>3.0962369294346002</c:v>
                </c:pt>
                <c:pt idx="4">
                  <c:v>40.163421200926678</c:v>
                </c:pt>
                <c:pt idx="5">
                  <c:v>5.7080020036315817</c:v>
                </c:pt>
                <c:pt idx="6">
                  <c:v>3.5634900757623189</c:v>
                </c:pt>
                <c:pt idx="7">
                  <c:v>2.409836578799073</c:v>
                </c:pt>
                <c:pt idx="8">
                  <c:v>19.921263540166549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43021114896"/>
          <c:w val="0.31145500145815108"/>
          <c:h val="0.40788518039722649"/>
        </c:manualLayout>
      </c:layout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8 -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33E-2"/>
          <c:y val="0.1878787878787879"/>
          <c:w val="0.58858075040783009"/>
          <c:h val="0.81212121212121247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2'!$Q$8:$Q$16</c:f>
              <c:numCache>
                <c:formatCode>0.00</c:formatCode>
                <c:ptCount val="9"/>
                <c:pt idx="0">
                  <c:v>0.55275174236962266</c:v>
                </c:pt>
                <c:pt idx="1">
                  <c:v>28.935352078827204</c:v>
                </c:pt>
                <c:pt idx="2">
                  <c:v>1.1055034847392453</c:v>
                </c:pt>
                <c:pt idx="3">
                  <c:v>0.28839221341023791</c:v>
                </c:pt>
                <c:pt idx="4">
                  <c:v>52.607546262917573</c:v>
                </c:pt>
                <c:pt idx="5">
                  <c:v>3.3165104542177359</c:v>
                </c:pt>
                <c:pt idx="6">
                  <c:v>3.1482816630617636</c:v>
                </c:pt>
                <c:pt idx="7">
                  <c:v>2.0668108627733717</c:v>
                </c:pt>
                <c:pt idx="8">
                  <c:v>7.9788512376832488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004666083"/>
          <c:y val="0.289334629984001"/>
          <c:w val="0.31145500145815108"/>
          <c:h val="0.4078853091570725"/>
        </c:manualLayout>
      </c:layout>
      <c:txPr>
        <a:bodyPr/>
        <a:lstStyle/>
        <a:p>
          <a:pPr rtl="0">
            <a:defRPr/>
          </a:pPr>
          <a:endParaRPr lang="fr-FR"/>
        </a:p>
      </c:txPr>
    </c:legend>
    <c:plotVisOnly val="1"/>
    <c:dispBlanksAs val="zero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Ciconscription PF-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>
        <c:manualLayout>
          <c:xMode val="edge"/>
          <c:yMode val="edge"/>
          <c:x val="0.28291557577718723"/>
          <c:y val="1.980552246467346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2'!$R$8</c:f>
              <c:numCache>
                <c:formatCode>#,##0</c:formatCode>
                <c:ptCount val="1"/>
                <c:pt idx="0">
                  <c:v>885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2'!$R$9</c:f>
              <c:numCache>
                <c:formatCode>#,##0</c:formatCode>
                <c:ptCount val="1"/>
                <c:pt idx="0">
                  <c:v>30781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2'!$R$10</c:f>
              <c:numCache>
                <c:formatCode>#,##0</c:formatCode>
                <c:ptCount val="1"/>
                <c:pt idx="0">
                  <c:v>452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2'!$R$11</c:f>
              <c:numCache>
                <c:formatCode>#,##0</c:formatCode>
                <c:ptCount val="1"/>
                <c:pt idx="0">
                  <c:v>3956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2'!$R$12</c:f>
              <c:numCache>
                <c:formatCode>#,##0</c:formatCode>
                <c:ptCount val="1"/>
                <c:pt idx="0">
                  <c:v>51316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2'!$R$13</c:f>
              <c:numCache>
                <c:formatCode>#,##0</c:formatCode>
                <c:ptCount val="1"/>
                <c:pt idx="0">
                  <c:v>7293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2'!$R$14</c:f>
              <c:numCache>
                <c:formatCode>#,##0</c:formatCode>
                <c:ptCount val="1"/>
                <c:pt idx="0">
                  <c:v>4553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2'!$R$15</c:f>
              <c:numCache>
                <c:formatCode>#,##0</c:formatCode>
                <c:ptCount val="1"/>
                <c:pt idx="0">
                  <c:v>3079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2'!$R$6:$R$16</c:f>
              <c:strCache>
                <c:ptCount val="11"/>
                <c:pt idx="0">
                  <c:v>Circonscription PF</c:v>
                </c:pt>
                <c:pt idx="1">
                  <c:v>voix</c:v>
                </c:pt>
                <c:pt idx="2">
                  <c:v>885</c:v>
                </c:pt>
                <c:pt idx="3">
                  <c:v>30 781</c:v>
                </c:pt>
                <c:pt idx="4">
                  <c:v>452</c:v>
                </c:pt>
                <c:pt idx="5">
                  <c:v>3 956</c:v>
                </c:pt>
                <c:pt idx="6">
                  <c:v>51 316</c:v>
                </c:pt>
                <c:pt idx="7">
                  <c:v>7 293</c:v>
                </c:pt>
                <c:pt idx="8">
                  <c:v>4 553</c:v>
                </c:pt>
                <c:pt idx="9">
                  <c:v>3 079</c:v>
                </c:pt>
                <c:pt idx="10">
                  <c:v>25 453</c:v>
                </c:pt>
              </c:strCache>
            </c:strRef>
          </c:cat>
          <c:val>
            <c:numRef>
              <c:f>'Par section et circo PF V 2'!$R$16</c:f>
              <c:numCache>
                <c:formatCode>#,##0</c:formatCode>
                <c:ptCount val="1"/>
                <c:pt idx="0">
                  <c:v>25453</c:v>
                </c:pt>
              </c:numCache>
            </c:numRef>
          </c:val>
        </c:ser>
        <c:dLbls>
          <c:showVal val="1"/>
        </c:dLbls>
        <c:gapWidth val="75"/>
        <c:overlap val="-25"/>
        <c:axId val="122311040"/>
        <c:axId val="122312576"/>
      </c:barChart>
      <c:catAx>
        <c:axId val="122311040"/>
        <c:scaling>
          <c:orientation val="minMax"/>
        </c:scaling>
        <c:axPos val="b"/>
        <c:numFmt formatCode="General" sourceLinked="1"/>
        <c:majorTickMark val="none"/>
        <c:tickLblPos val="nextTo"/>
        <c:crossAx val="122312576"/>
        <c:crosses val="autoZero"/>
        <c:auto val="1"/>
        <c:lblAlgn val="ctr"/>
        <c:lblOffset val="100"/>
      </c:catAx>
      <c:valAx>
        <c:axId val="122312576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2311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667509961005809"/>
          <c:y val="0.28978799236811265"/>
          <c:w val="0.22411429580019804"/>
          <c:h val="0.5044115795488664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4 -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2'!$H$8</c:f>
              <c:numCache>
                <c:formatCode>#,##0</c:formatCode>
                <c:ptCount val="1"/>
                <c:pt idx="0">
                  <c:v>93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2'!$H$9</c:f>
              <c:numCache>
                <c:formatCode>#,##0</c:formatCode>
                <c:ptCount val="1"/>
                <c:pt idx="0">
                  <c:v>4822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2'!$H$10</c:f>
              <c:numCache>
                <c:formatCode>#,##0</c:formatCode>
                <c:ptCount val="1"/>
                <c:pt idx="0">
                  <c:v>95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2'!$H$11</c:f>
              <c:numCache>
                <c:formatCode>#,##0</c:formatCode>
                <c:ptCount val="1"/>
                <c:pt idx="0">
                  <c:v>1150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2'!$H$12</c:f>
              <c:numCache>
                <c:formatCode>#,##0</c:formatCode>
                <c:ptCount val="1"/>
                <c:pt idx="0">
                  <c:v>5826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2'!$H$13</c:f>
              <c:numCache>
                <c:formatCode>#,##0</c:formatCode>
                <c:ptCount val="1"/>
                <c:pt idx="0">
                  <c:v>844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2'!$H$14</c:f>
              <c:numCache>
                <c:formatCode>#,##0</c:formatCode>
                <c:ptCount val="1"/>
                <c:pt idx="0">
                  <c:v>485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2'!$H$15</c:f>
              <c:numCache>
                <c:formatCode>#,##0</c:formatCode>
                <c:ptCount val="1"/>
                <c:pt idx="0">
                  <c:v>320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2'!$H$6:$I$6</c:f>
              <c:strCache>
                <c:ptCount val="1"/>
                <c:pt idx="0">
                  <c:v>Section 4</c:v>
                </c:pt>
              </c:strCache>
            </c:strRef>
          </c:cat>
          <c:val>
            <c:numRef>
              <c:f>'Par section et circo PF V 2'!$H$16</c:f>
              <c:numCache>
                <c:formatCode>#,##0</c:formatCode>
                <c:ptCount val="1"/>
                <c:pt idx="0">
                  <c:v>5447</c:v>
                </c:pt>
              </c:numCache>
            </c:numRef>
          </c:val>
        </c:ser>
        <c:dLbls>
          <c:showVal val="1"/>
        </c:dLbls>
        <c:gapWidth val="75"/>
        <c:overlap val="-25"/>
        <c:axId val="122391936"/>
        <c:axId val="122410112"/>
      </c:barChart>
      <c:catAx>
        <c:axId val="122391936"/>
        <c:scaling>
          <c:orientation val="minMax"/>
        </c:scaling>
        <c:axPos val="b"/>
        <c:numFmt formatCode="General" sourceLinked="1"/>
        <c:majorTickMark val="none"/>
        <c:tickLblPos val="nextTo"/>
        <c:crossAx val="122410112"/>
        <c:crosses val="autoZero"/>
        <c:auto val="1"/>
        <c:lblAlgn val="ctr"/>
        <c:lblOffset val="100"/>
      </c:catAx>
      <c:valAx>
        <c:axId val="12241011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239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35063305766025"/>
          <c:y val="0.21056259271938835"/>
          <c:w val="0.24234946103435184"/>
          <c:h val="0.55025219673627745"/>
        </c:manualLayout>
      </c:layout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/>
              <a:t>Section 1 - Résultats provisoires</a:t>
            </a:r>
          </a:p>
          <a:p>
            <a:pPr>
              <a:defRPr sz="1600"/>
            </a:pPr>
            <a:r>
              <a:rPr lang="fr-FR"/>
              <a:t>1er Tour de l'élection des représentants</a:t>
            </a:r>
          </a:p>
          <a:p>
            <a:pPr>
              <a:defRPr sz="1600"/>
            </a:pPr>
            <a:r>
              <a:rPr lang="fr-FR"/>
              <a:t>à l'Assemblée de Polynésie française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2'!$B$8</c:f>
              <c:numCache>
                <c:formatCode>#,##0</c:formatCode>
                <c:ptCount val="1"/>
                <c:pt idx="0">
                  <c:v>269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2'!$B$9</c:f>
              <c:numCache>
                <c:formatCode>#,##0</c:formatCode>
                <c:ptCount val="1"/>
                <c:pt idx="0">
                  <c:v>6432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2'!$B$10</c:f>
              <c:numCache>
                <c:formatCode>#,##0</c:formatCode>
                <c:ptCount val="1"/>
                <c:pt idx="0">
                  <c:v>59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2'!$B$11</c:f>
              <c:numCache>
                <c:formatCode>#,##0</c:formatCode>
                <c:ptCount val="1"/>
                <c:pt idx="0">
                  <c:v>572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2'!$B$12</c:f>
              <c:numCache>
                <c:formatCode>#,##0</c:formatCode>
                <c:ptCount val="1"/>
                <c:pt idx="0">
                  <c:v>13596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2'!$B$13</c:f>
              <c:numCache>
                <c:formatCode>#,##0</c:formatCode>
                <c:ptCount val="1"/>
                <c:pt idx="0">
                  <c:v>1728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2'!$B$14</c:f>
              <c:numCache>
                <c:formatCode>#,##0</c:formatCode>
                <c:ptCount val="1"/>
                <c:pt idx="0">
                  <c:v>1126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2'!$B$15</c:f>
              <c:numCache>
                <c:formatCode>#,##0</c:formatCode>
                <c:ptCount val="1"/>
                <c:pt idx="0">
                  <c:v>681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2'!$B$6:$B$7</c:f>
              <c:strCache>
                <c:ptCount val="2"/>
                <c:pt idx="0">
                  <c:v>Section 1</c:v>
                </c:pt>
                <c:pt idx="1">
                  <c:v>voix</c:v>
                </c:pt>
              </c:strCache>
            </c:strRef>
          </c:cat>
          <c:val>
            <c:numRef>
              <c:f>'Par section et circo PF V 2'!$B$16</c:f>
              <c:numCache>
                <c:formatCode>#,##0</c:formatCode>
                <c:ptCount val="1"/>
                <c:pt idx="0">
                  <c:v>6937</c:v>
                </c:pt>
              </c:numCache>
            </c:numRef>
          </c:val>
        </c:ser>
        <c:dLbls>
          <c:showVal val="1"/>
        </c:dLbls>
        <c:gapWidth val="75"/>
        <c:overlap val="-25"/>
        <c:axId val="120928896"/>
        <c:axId val="120938880"/>
      </c:barChart>
      <c:catAx>
        <c:axId val="120928896"/>
        <c:scaling>
          <c:orientation val="minMax"/>
        </c:scaling>
        <c:axPos val="b"/>
        <c:numFmt formatCode="General" sourceLinked="1"/>
        <c:majorTickMark val="none"/>
        <c:tickLblPos val="nextTo"/>
        <c:crossAx val="120938880"/>
        <c:crosses val="autoZero"/>
        <c:auto val="1"/>
        <c:lblAlgn val="ctr"/>
        <c:lblOffset val="100"/>
      </c:catAx>
      <c:valAx>
        <c:axId val="12093888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09288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en-US"/>
              <a:t>Section 3 - </a:t>
            </a:r>
            <a:r>
              <a:rPr lang="fr-FR" sz="1800" b="1" i="0" baseline="0"/>
              <a:t>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  <a:endParaRPr lang="en-US" sz="1800" b="1" i="0" baseline="0"/>
          </a:p>
          <a:p>
            <a:pPr>
              <a:defRPr/>
            </a:pP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27E-2"/>
          <c:y val="0.1878787878787879"/>
          <c:w val="0.58858075040783042"/>
          <c:h val="0.81212121212121213"/>
        </c:manualLayout>
      </c:layout>
      <c:pieChart>
        <c:varyColors val="1"/>
        <c:ser>
          <c:idx val="0"/>
          <c:order val="0"/>
          <c:tx>
            <c:strRef>
              <c:f>'Par section et circo PF V 2'!$F$6:$F$7</c:f>
              <c:strCache>
                <c:ptCount val="1"/>
                <c:pt idx="0">
                  <c:v>Section 3 voix</c:v>
                </c:pt>
              </c:strCache>
            </c:strRef>
          </c:tx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2'!$G$8:$G$16</c:f>
              <c:numCache>
                <c:formatCode>0.00</c:formatCode>
                <c:ptCount val="9"/>
                <c:pt idx="0">
                  <c:v>0.7497656982193065</c:v>
                </c:pt>
                <c:pt idx="1">
                  <c:v>29.368663201840334</c:v>
                </c:pt>
                <c:pt idx="2">
                  <c:v>0.2215216835647951</c:v>
                </c:pt>
                <c:pt idx="3">
                  <c:v>1.8488540512907898</c:v>
                </c:pt>
                <c:pt idx="4">
                  <c:v>34.3784612763057</c:v>
                </c:pt>
                <c:pt idx="5">
                  <c:v>4.2259521172360914</c:v>
                </c:pt>
                <c:pt idx="6">
                  <c:v>3.1098236346596235</c:v>
                </c:pt>
                <c:pt idx="7">
                  <c:v>2.0788957996080768</c:v>
                </c:pt>
                <c:pt idx="8">
                  <c:v>24.018062537275284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55686460247"/>
          <c:w val="0.3109573543307087"/>
          <c:h val="0.40788526434195721"/>
        </c:manualLayout>
      </c:layout>
    </c:legend>
    <c:plotVisOnly val="1"/>
    <c:dispBlanksAs val="zero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2 - Résultats provisoires</a:t>
            </a:r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  <a:endParaRPr lang="en-US" sz="1800" b="1" i="0" baseline="0"/>
          </a:p>
        </c:rich>
      </c:tx>
      <c:layout/>
    </c:title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2'!$D$6</c:f>
              <c:strCache>
                <c:ptCount val="1"/>
                <c:pt idx="0">
                  <c:v>Section 2</c:v>
                </c:pt>
              </c:strCache>
            </c:strRef>
          </c:tx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2'!$E$8:$E$16</c:f>
              <c:numCache>
                <c:formatCode>0.00</c:formatCode>
                <c:ptCount val="9"/>
                <c:pt idx="0">
                  <c:v>0.69596341220918667</c:v>
                </c:pt>
                <c:pt idx="1">
                  <c:v>23.284947305627362</c:v>
                </c:pt>
                <c:pt idx="2">
                  <c:v>0.303951367781155</c:v>
                </c:pt>
                <c:pt idx="3">
                  <c:v>3.6275317444535977</c:v>
                </c:pt>
                <c:pt idx="4">
                  <c:v>42.916796863903642</c:v>
                </c:pt>
                <c:pt idx="5">
                  <c:v>6.6812487572081931</c:v>
                </c:pt>
                <c:pt idx="6">
                  <c:v>5.0393432377922336</c:v>
                </c:pt>
                <c:pt idx="7">
                  <c:v>2.5367156208277701</c:v>
                </c:pt>
                <c:pt idx="8">
                  <c:v>14.91350169019686</c:v>
                </c:pt>
              </c:numCache>
            </c:numRef>
          </c:val>
        </c:ser>
        <c:ser>
          <c:idx val="1"/>
          <c:order val="1"/>
          <c:tx>
            <c:v>8</c:v>
          </c:tx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Lbls>
            <c:showVal val="1"/>
            <c:showLeaderLines val="1"/>
          </c:dLbls>
          <c:val>
            <c:numRef>
              <c:f>'Par section et circo PF V 2'!$E$8:$E$16</c:f>
              <c:numCache>
                <c:formatCode>0.00</c:formatCode>
                <c:ptCount val="9"/>
                <c:pt idx="0">
                  <c:v>0.69596341220918667</c:v>
                </c:pt>
                <c:pt idx="1">
                  <c:v>23.284947305627362</c:v>
                </c:pt>
                <c:pt idx="2">
                  <c:v>0.303951367781155</c:v>
                </c:pt>
                <c:pt idx="3">
                  <c:v>3.6275317444535977</c:v>
                </c:pt>
                <c:pt idx="4">
                  <c:v>42.916796863903642</c:v>
                </c:pt>
                <c:pt idx="5">
                  <c:v>6.6812487572081931</c:v>
                </c:pt>
                <c:pt idx="6">
                  <c:v>5.0393432377922336</c:v>
                </c:pt>
                <c:pt idx="7">
                  <c:v>2.5367156208277701</c:v>
                </c:pt>
                <c:pt idx="8">
                  <c:v>14.91350169019686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3779527568"/>
          <c:y val="0.28933448096315895"/>
          <c:w val="0.3109573543307087"/>
          <c:h val="0.4397058667261734"/>
        </c:manualLayout>
      </c:layout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2 -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2'!$D$8</c:f>
              <c:numCache>
                <c:formatCode>#,##0</c:formatCode>
                <c:ptCount val="1"/>
                <c:pt idx="0">
                  <c:v>245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2'!$D$9</c:f>
              <c:numCache>
                <c:formatCode>#,##0</c:formatCode>
                <c:ptCount val="1"/>
                <c:pt idx="0">
                  <c:v>8197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2'!$D$10</c:f>
              <c:numCache>
                <c:formatCode>#,##0</c:formatCode>
                <c:ptCount val="1"/>
                <c:pt idx="0">
                  <c:v>107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2'!$D$11</c:f>
              <c:numCache>
                <c:formatCode>#,##0</c:formatCode>
                <c:ptCount val="1"/>
                <c:pt idx="0">
                  <c:v>1277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2'!$D$12</c:f>
              <c:numCache>
                <c:formatCode>#,##0</c:formatCode>
                <c:ptCount val="1"/>
                <c:pt idx="0">
                  <c:v>15108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2'!$D$13</c:f>
              <c:numCache>
                <c:formatCode>#,##0</c:formatCode>
                <c:ptCount val="1"/>
                <c:pt idx="0">
                  <c:v>2352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2'!$D$14</c:f>
              <c:numCache>
                <c:formatCode>#,##0</c:formatCode>
                <c:ptCount val="1"/>
                <c:pt idx="0">
                  <c:v>1774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2'!$D$15</c:f>
              <c:numCache>
                <c:formatCode>#,##0</c:formatCode>
                <c:ptCount val="1"/>
                <c:pt idx="0">
                  <c:v>893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2'!$D$6:$D$16</c:f>
              <c:strCache>
                <c:ptCount val="11"/>
                <c:pt idx="0">
                  <c:v>Section 2</c:v>
                </c:pt>
                <c:pt idx="1">
                  <c:v>voix</c:v>
                </c:pt>
                <c:pt idx="2">
                  <c:v>245</c:v>
                </c:pt>
                <c:pt idx="3">
                  <c:v>8 197</c:v>
                </c:pt>
                <c:pt idx="4">
                  <c:v>107</c:v>
                </c:pt>
                <c:pt idx="5">
                  <c:v>1 277</c:v>
                </c:pt>
                <c:pt idx="6">
                  <c:v>15 108</c:v>
                </c:pt>
                <c:pt idx="7">
                  <c:v>2 352</c:v>
                </c:pt>
                <c:pt idx="8">
                  <c:v>1 774</c:v>
                </c:pt>
                <c:pt idx="9">
                  <c:v>893</c:v>
                </c:pt>
                <c:pt idx="10">
                  <c:v>5 250</c:v>
                </c:pt>
              </c:strCache>
            </c:strRef>
          </c:cat>
          <c:val>
            <c:numRef>
              <c:f>'Par section et circo PF V 2'!$D$16</c:f>
              <c:numCache>
                <c:formatCode>#,##0</c:formatCode>
                <c:ptCount val="1"/>
                <c:pt idx="0">
                  <c:v>5250</c:v>
                </c:pt>
              </c:numCache>
            </c:numRef>
          </c:val>
        </c:ser>
        <c:dLbls>
          <c:showVal val="1"/>
        </c:dLbls>
        <c:gapWidth val="75"/>
        <c:overlap val="-25"/>
        <c:axId val="121118080"/>
        <c:axId val="121132160"/>
      </c:barChart>
      <c:catAx>
        <c:axId val="121118080"/>
        <c:scaling>
          <c:orientation val="minMax"/>
        </c:scaling>
        <c:axPos val="b"/>
        <c:numFmt formatCode="General" sourceLinked="1"/>
        <c:majorTickMark val="none"/>
        <c:tickLblPos val="nextTo"/>
        <c:crossAx val="121132160"/>
        <c:crosses val="autoZero"/>
        <c:auto val="1"/>
        <c:lblAlgn val="ctr"/>
        <c:lblOffset val="100"/>
      </c:catAx>
      <c:valAx>
        <c:axId val="121132160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1118080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 paperSize="8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/>
              <a:t>Section 3 - Résultats provisoires</a:t>
            </a:r>
          </a:p>
          <a:p>
            <a:pPr>
              <a:defRPr sz="1600"/>
            </a:pPr>
            <a:r>
              <a:rPr lang="fr-FR"/>
              <a:t>1er Tour de l'élection des représentants</a:t>
            </a:r>
          </a:p>
          <a:p>
            <a:pPr>
              <a:defRPr sz="1600"/>
            </a:pPr>
            <a:r>
              <a:rPr lang="fr-FR"/>
              <a:t>à l'Assemblée de Polynésie française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2'!$F$8</c:f>
              <c:numCache>
                <c:formatCode>#,##0</c:formatCode>
                <c:ptCount val="1"/>
                <c:pt idx="0">
                  <c:v>176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2'!$F$9</c:f>
              <c:numCache>
                <c:formatCode>#,##0</c:formatCode>
                <c:ptCount val="1"/>
                <c:pt idx="0">
                  <c:v>6894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2'!$F$10</c:f>
              <c:numCache>
                <c:formatCode>#,##0</c:formatCode>
                <c:ptCount val="1"/>
                <c:pt idx="0">
                  <c:v>52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2'!$F$11</c:f>
              <c:numCache>
                <c:formatCode>#,##0</c:formatCode>
                <c:ptCount val="1"/>
                <c:pt idx="0">
                  <c:v>434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2'!$F$12</c:f>
              <c:numCache>
                <c:formatCode>#,##0</c:formatCode>
                <c:ptCount val="1"/>
                <c:pt idx="0">
                  <c:v>8070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2'!$F$13</c:f>
              <c:numCache>
                <c:formatCode>#,##0</c:formatCode>
                <c:ptCount val="1"/>
                <c:pt idx="0">
                  <c:v>992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2'!$F$14</c:f>
              <c:numCache>
                <c:formatCode>#,##0</c:formatCode>
                <c:ptCount val="1"/>
                <c:pt idx="0">
                  <c:v>730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2'!$F$15</c:f>
              <c:numCache>
                <c:formatCode>#,##0</c:formatCode>
                <c:ptCount val="1"/>
                <c:pt idx="0">
                  <c:v>488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2'!$F$6:$G$6</c:f>
              <c:strCache>
                <c:ptCount val="1"/>
                <c:pt idx="0">
                  <c:v>Section 3</c:v>
                </c:pt>
              </c:strCache>
            </c:strRef>
          </c:cat>
          <c:val>
            <c:numRef>
              <c:f>'Par section et circo PF V 2'!$F$16</c:f>
              <c:numCache>
                <c:formatCode>#,##0</c:formatCode>
                <c:ptCount val="1"/>
                <c:pt idx="0">
                  <c:v>5638</c:v>
                </c:pt>
              </c:numCache>
            </c:numRef>
          </c:val>
        </c:ser>
        <c:dLbls>
          <c:showVal val="1"/>
        </c:dLbls>
        <c:gapWidth val="75"/>
        <c:overlap val="-25"/>
        <c:axId val="121219328"/>
        <c:axId val="121229312"/>
      </c:barChart>
      <c:catAx>
        <c:axId val="121219328"/>
        <c:scaling>
          <c:orientation val="minMax"/>
        </c:scaling>
        <c:axPos val="b"/>
        <c:numFmt formatCode="General" sourceLinked="1"/>
        <c:majorTickMark val="none"/>
        <c:tickLblPos val="nextTo"/>
        <c:crossAx val="121229312"/>
        <c:crosses val="autoZero"/>
        <c:auto val="1"/>
        <c:lblAlgn val="ctr"/>
        <c:lblOffset val="100"/>
      </c:catAx>
      <c:valAx>
        <c:axId val="121229312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12193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35053763440862"/>
          <c:y val="0.21056265189073586"/>
          <c:w val="0.24234953856574382"/>
          <c:h val="0.52802994070185671"/>
        </c:manualLayout>
      </c:layout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/>
            </a:pPr>
            <a:r>
              <a:rPr lang="fr-FR" sz="1800" b="1" i="0" baseline="0"/>
              <a:t>Section 4 - Résultats provisoires</a:t>
            </a:r>
            <a:endParaRPr lang="fr-FR"/>
          </a:p>
          <a:p>
            <a:pPr>
              <a:defRPr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>
        <c:manualLayout>
          <c:xMode val="edge"/>
          <c:yMode val="edge"/>
          <c:x val="0.22883304658687997"/>
          <c:y val="1.7644107111861519E-2"/>
        </c:manualLayout>
      </c:layout>
    </c:title>
    <c:plotArea>
      <c:layout>
        <c:manualLayout>
          <c:layoutTarget val="inner"/>
          <c:xMode val="edge"/>
          <c:yMode val="edge"/>
          <c:x val="1.2132064242377529E-2"/>
          <c:y val="0.1878787878787879"/>
          <c:w val="0.58858075040783031"/>
          <c:h val="0.81212121212121224"/>
        </c:manualLayout>
      </c:layout>
      <c:pieChart>
        <c:varyColors val="1"/>
        <c:ser>
          <c:idx val="0"/>
          <c:order val="0"/>
          <c:tx>
            <c:strRef>
              <c:f>'Par section et circo PF V 2'!$I$6:$I$7</c:f>
              <c:strCache>
                <c:ptCount val="1"/>
                <c:pt idx="0">
                  <c:v>Section 4 %</c:v>
                </c:pt>
              </c:strCache>
            </c:strRef>
          </c:tx>
          <c:dPt>
            <c:idx val="0"/>
            <c:spPr>
              <a:solidFill>
                <a:srgbClr val="46D58D"/>
              </a:solidFill>
            </c:spPr>
          </c:dPt>
          <c:dPt>
            <c:idx val="1"/>
            <c:spPr>
              <a:solidFill>
                <a:srgbClr val="00B5DD"/>
              </a:solidFill>
            </c:spPr>
          </c:dPt>
          <c:dPt>
            <c:idx val="2"/>
            <c:spPr>
              <a:solidFill>
                <a:srgbClr val="945E3A"/>
              </a:solidFill>
            </c:spPr>
          </c:dPt>
          <c:dPt>
            <c:idx val="3"/>
            <c:spPr>
              <a:solidFill>
                <a:srgbClr val="BADB0C"/>
              </a:solidFill>
            </c:spPr>
          </c:dPt>
          <c:dPt>
            <c:idx val="4"/>
            <c:spPr>
              <a:solidFill>
                <a:srgbClr val="FF5A00"/>
              </a:solidFill>
            </c:spPr>
          </c:dPt>
          <c:dPt>
            <c:idx val="5"/>
            <c:spPr>
              <a:solidFill>
                <a:srgbClr val="7D388A"/>
              </a:solidFill>
            </c:spPr>
          </c:dPt>
          <c:dPt>
            <c:idx val="6"/>
            <c:spPr>
              <a:solidFill>
                <a:srgbClr val="00A759"/>
              </a:solidFill>
            </c:spPr>
          </c:dPt>
          <c:dPt>
            <c:idx val="7"/>
            <c:spPr>
              <a:solidFill>
                <a:srgbClr val="8FD400"/>
              </a:solidFill>
            </c:spPr>
          </c:dPt>
          <c:dPt>
            <c:idx val="8"/>
            <c:spPr>
              <a:solidFill>
                <a:srgbClr val="FAEC4E"/>
              </a:solidFill>
            </c:spPr>
          </c:dPt>
          <c:dLbls>
            <c:dLblPos val="inEnd"/>
            <c:showVal val="1"/>
            <c:showLeaderLines val="1"/>
          </c:dLbls>
          <c:cat>
            <c:strRef>
              <c:f>'Par section et circo PF V 2'!$A$8:$A$16</c:f>
              <c:strCache>
                <c:ptCount val="9"/>
                <c:pt idx="0">
                  <c:v>Liste 1  -RRPP</c:v>
                </c:pt>
                <c:pt idx="1">
                  <c:v>Liste 2  -UPLD</c:v>
                </c:pt>
                <c:pt idx="2">
                  <c:v>Liste 3  - Amuitahiraa Huiraatira</c:v>
                </c:pt>
                <c:pt idx="3">
                  <c:v>Liste 4 - Te Ara Ti'a</c:v>
                </c:pt>
                <c:pt idx="4">
                  <c:v>Liste 5 - Tahoeraa Huiraatira</c:v>
                </c:pt>
                <c:pt idx="5">
                  <c:v>Liste 6 - Tous Polynésiens </c:v>
                </c:pt>
                <c:pt idx="6">
                  <c:v>Liste 7 -   Ia Tura to'u Fenua</c:v>
                </c:pt>
                <c:pt idx="7">
                  <c:v>Liste 8 - Te Hiti Tau Api</c:v>
                </c:pt>
                <c:pt idx="8">
                  <c:v>Liste 9 - A Ti'a Porinetia</c:v>
                </c:pt>
              </c:strCache>
            </c:strRef>
          </c:cat>
          <c:val>
            <c:numRef>
              <c:f>'Par section et circo PF V 2'!$I$8:$I$16</c:f>
              <c:numCache>
                <c:formatCode>0.00</c:formatCode>
                <c:ptCount val="9"/>
                <c:pt idx="0">
                  <c:v>0.48737029661461062</c:v>
                </c:pt>
                <c:pt idx="1">
                  <c:v>25.269887852426372</c:v>
                </c:pt>
                <c:pt idx="2">
                  <c:v>0.49785137826223669</c:v>
                </c:pt>
                <c:pt idx="3">
                  <c:v>6.02662194738497</c:v>
                </c:pt>
                <c:pt idx="4">
                  <c:v>30.531390839534637</c:v>
                </c:pt>
                <c:pt idx="5">
                  <c:v>4.4230164552981872</c:v>
                </c:pt>
                <c:pt idx="6">
                  <c:v>2.5416622995493134</c:v>
                </c:pt>
                <c:pt idx="7">
                  <c:v>1.6769730636201658</c:v>
                </c:pt>
                <c:pt idx="8">
                  <c:v>28.545225867309505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1296763741853"/>
          <c:y val="0.28933457466113333"/>
          <c:w val="0.30987738972819789"/>
          <c:h val="0.43458255092862885"/>
        </c:manualLayout>
      </c:layout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paperSize="66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8 - Résultats provisoires</a:t>
            </a:r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2'!$P$8</c:f>
              <c:numCache>
                <c:formatCode>#,##0</c:formatCode>
                <c:ptCount val="1"/>
                <c:pt idx="0">
                  <c:v>23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2'!$P$9</c:f>
              <c:numCache>
                <c:formatCode>#,##0</c:formatCode>
                <c:ptCount val="1"/>
                <c:pt idx="0">
                  <c:v>1204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2'!$P$10</c:f>
              <c:numCache>
                <c:formatCode>#,##0</c:formatCode>
                <c:ptCount val="1"/>
                <c:pt idx="0">
                  <c:v>46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2'!$P$11</c:f>
              <c:numCache>
                <c:formatCode>#,##0</c:formatCode>
                <c:ptCount val="1"/>
                <c:pt idx="0">
                  <c:v>12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2'!$P$12</c:f>
              <c:numCache>
                <c:formatCode>#,##0</c:formatCode>
                <c:ptCount val="1"/>
                <c:pt idx="0">
                  <c:v>2189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2'!$P$13</c:f>
              <c:numCache>
                <c:formatCode>#,##0</c:formatCode>
                <c:ptCount val="1"/>
                <c:pt idx="0">
                  <c:v>138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2'!$P$14</c:f>
              <c:numCache>
                <c:formatCode>#,##0</c:formatCode>
                <c:ptCount val="1"/>
                <c:pt idx="0">
                  <c:v>131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2'!$P$15</c:f>
              <c:numCache>
                <c:formatCode>#,##0</c:formatCode>
                <c:ptCount val="1"/>
                <c:pt idx="0">
                  <c:v>86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2'!$P$6:$P$16</c:f>
              <c:strCache>
                <c:ptCount val="11"/>
                <c:pt idx="0">
                  <c:v>Section 8</c:v>
                </c:pt>
                <c:pt idx="1">
                  <c:v>voix</c:v>
                </c:pt>
                <c:pt idx="2">
                  <c:v>23</c:v>
                </c:pt>
                <c:pt idx="3">
                  <c:v>1 204</c:v>
                </c:pt>
                <c:pt idx="4">
                  <c:v>46</c:v>
                </c:pt>
                <c:pt idx="5">
                  <c:v>12</c:v>
                </c:pt>
                <c:pt idx="6">
                  <c:v>2 189</c:v>
                </c:pt>
                <c:pt idx="7">
                  <c:v>138</c:v>
                </c:pt>
                <c:pt idx="8">
                  <c:v>131</c:v>
                </c:pt>
                <c:pt idx="9">
                  <c:v>86</c:v>
                </c:pt>
                <c:pt idx="10">
                  <c:v>332</c:v>
                </c:pt>
              </c:strCache>
            </c:strRef>
          </c:cat>
          <c:val>
            <c:numRef>
              <c:f>'Par section et circo PF V 2'!$P$16</c:f>
              <c:numCache>
                <c:formatCode>#,##0</c:formatCode>
                <c:ptCount val="1"/>
                <c:pt idx="0">
                  <c:v>332</c:v>
                </c:pt>
              </c:numCache>
            </c:numRef>
          </c:val>
        </c:ser>
        <c:dLbls>
          <c:showVal val="1"/>
        </c:dLbls>
        <c:gapWidth val="75"/>
        <c:overlap val="-25"/>
        <c:axId val="121438208"/>
        <c:axId val="121439744"/>
      </c:barChart>
      <c:catAx>
        <c:axId val="121438208"/>
        <c:scaling>
          <c:orientation val="minMax"/>
        </c:scaling>
        <c:axPos val="b"/>
        <c:numFmt formatCode="General" sourceLinked="1"/>
        <c:majorTickMark val="none"/>
        <c:tickLblPos val="nextTo"/>
        <c:crossAx val="121439744"/>
        <c:crosses val="autoZero"/>
        <c:auto val="1"/>
        <c:lblAlgn val="ctr"/>
        <c:lblOffset val="100"/>
      </c:catAx>
      <c:valAx>
        <c:axId val="121439744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1438208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/>
            </a:pPr>
            <a:r>
              <a:rPr lang="fr-FR" sz="1800" b="1" i="0" baseline="0"/>
              <a:t>Section 6 - Résultats provisoires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1er Tour de l'élection des représentants</a:t>
            </a:r>
            <a:endParaRPr lang="fr-FR"/>
          </a:p>
          <a:p>
            <a:pPr>
              <a:defRPr sz="1600"/>
            </a:pPr>
            <a:r>
              <a:rPr lang="fr-FR" sz="1800" b="1" i="0" baseline="0"/>
              <a:t>à l'Assemblée de Polynésie française</a:t>
            </a:r>
            <a:endParaRPr lang="fr-FR"/>
          </a:p>
        </c:rich>
      </c:tx>
      <c:layout>
        <c:manualLayout>
          <c:xMode val="edge"/>
          <c:yMode val="edge"/>
          <c:x val="0.30671485525753589"/>
          <c:y val="1.2603960533052875E-2"/>
        </c:manualLayout>
      </c:layout>
    </c:title>
    <c:plotArea>
      <c:layout/>
      <c:barChart>
        <c:barDir val="col"/>
        <c:grouping val="clustered"/>
        <c:ser>
          <c:idx val="0"/>
          <c:order val="0"/>
          <c:tx>
            <c:strRef>
              <c:f>'Par section et circo PF V 2'!$A$8</c:f>
              <c:strCache>
                <c:ptCount val="1"/>
                <c:pt idx="0">
                  <c:v>Liste 1  -RRPP</c:v>
                </c:pt>
              </c:strCache>
            </c:strRef>
          </c:tx>
          <c:spPr>
            <a:solidFill>
              <a:srgbClr val="46D58D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2'!$L$8</c:f>
              <c:numCache>
                <c:formatCode>#,##0</c:formatCode>
                <c:ptCount val="1"/>
                <c:pt idx="0">
                  <c:v>20</c:v>
                </c:pt>
              </c:numCache>
            </c:numRef>
          </c:val>
        </c:ser>
        <c:ser>
          <c:idx val="1"/>
          <c:order val="1"/>
          <c:tx>
            <c:strRef>
              <c:f>'Par section et circo PF V 2'!$A$9</c:f>
              <c:strCache>
                <c:ptCount val="1"/>
                <c:pt idx="0">
                  <c:v>Liste 2  -UPLD</c:v>
                </c:pt>
              </c:strCache>
            </c:strRef>
          </c:tx>
          <c:spPr>
            <a:solidFill>
              <a:srgbClr val="00B5DD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2'!$L$9</c:f>
              <c:numCache>
                <c:formatCode>#,##0</c:formatCode>
                <c:ptCount val="1"/>
                <c:pt idx="0">
                  <c:v>670</c:v>
                </c:pt>
              </c:numCache>
            </c:numRef>
          </c:val>
        </c:ser>
        <c:ser>
          <c:idx val="2"/>
          <c:order val="2"/>
          <c:tx>
            <c:strRef>
              <c:f>'Par section et circo PF V 2'!$A$10</c:f>
              <c:strCache>
                <c:ptCount val="1"/>
                <c:pt idx="0">
                  <c:v>Liste 3  - Amuitahiraa Huiraatira</c:v>
                </c:pt>
              </c:strCache>
            </c:strRef>
          </c:tx>
          <c:spPr>
            <a:solidFill>
              <a:srgbClr val="945E3A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2'!$L$10</c:f>
              <c:numCache>
                <c:formatCode>#,##0</c:formatCode>
                <c:ptCount val="1"/>
                <c:pt idx="0">
                  <c:v>10</c:v>
                </c:pt>
              </c:numCache>
            </c:numRef>
          </c:val>
        </c:ser>
        <c:ser>
          <c:idx val="3"/>
          <c:order val="3"/>
          <c:tx>
            <c:strRef>
              <c:f>'Par section et circo PF V 2'!$A$11</c:f>
              <c:strCache>
                <c:ptCount val="1"/>
                <c:pt idx="0">
                  <c:v>Liste 4 - Te Ara Ti'a</c:v>
                </c:pt>
              </c:strCache>
            </c:strRef>
          </c:tx>
          <c:spPr>
            <a:solidFill>
              <a:srgbClr val="BADB0C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2'!$L$11</c:f>
              <c:numCache>
                <c:formatCode>#,##0</c:formatCode>
                <c:ptCount val="1"/>
                <c:pt idx="0">
                  <c:v>115</c:v>
                </c:pt>
              </c:numCache>
            </c:numRef>
          </c:val>
        </c:ser>
        <c:ser>
          <c:idx val="4"/>
          <c:order val="4"/>
          <c:tx>
            <c:strRef>
              <c:f>'Par section et circo PF V 2'!$A$12</c:f>
              <c:strCache>
                <c:ptCount val="1"/>
                <c:pt idx="0">
                  <c:v>Liste 5 - Tahoeraa Huiraatira</c:v>
                </c:pt>
              </c:strCache>
            </c:strRef>
          </c:tx>
          <c:spPr>
            <a:solidFill>
              <a:srgbClr val="FF5A00"/>
            </a:solidFill>
            <a:ln>
              <a:noFill/>
            </a:ln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2'!$L$12</c:f>
              <c:numCache>
                <c:formatCode>#,##0</c:formatCode>
                <c:ptCount val="1"/>
                <c:pt idx="0">
                  <c:v>2183</c:v>
                </c:pt>
              </c:numCache>
            </c:numRef>
          </c:val>
        </c:ser>
        <c:ser>
          <c:idx val="5"/>
          <c:order val="5"/>
          <c:tx>
            <c:strRef>
              <c:f>'Par section et circo PF V 2'!$A$13</c:f>
              <c:strCache>
                <c:ptCount val="1"/>
                <c:pt idx="0">
                  <c:v>Liste 6 - Tous Polynésiens </c:v>
                </c:pt>
              </c:strCache>
            </c:strRef>
          </c:tx>
          <c:spPr>
            <a:solidFill>
              <a:srgbClr val="7D388A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2'!$L$13</c:f>
              <c:numCache>
                <c:formatCode>#,##0</c:formatCode>
                <c:ptCount val="1"/>
                <c:pt idx="0">
                  <c:v>130</c:v>
                </c:pt>
              </c:numCache>
            </c:numRef>
          </c:val>
        </c:ser>
        <c:ser>
          <c:idx val="6"/>
          <c:order val="6"/>
          <c:tx>
            <c:strRef>
              <c:f>'Par section et circo PF V 2'!$A$14</c:f>
              <c:strCache>
                <c:ptCount val="1"/>
                <c:pt idx="0">
                  <c:v>Liste 7 -   Ia Tura to'u Fenua</c:v>
                </c:pt>
              </c:strCache>
            </c:strRef>
          </c:tx>
          <c:spPr>
            <a:solidFill>
              <a:srgbClr val="00A759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2'!$L$14</c:f>
              <c:numCache>
                <c:formatCode>#,##0</c:formatCode>
                <c:ptCount val="1"/>
                <c:pt idx="0">
                  <c:v>64</c:v>
                </c:pt>
              </c:numCache>
            </c:numRef>
          </c:val>
        </c:ser>
        <c:ser>
          <c:idx val="7"/>
          <c:order val="7"/>
          <c:tx>
            <c:strRef>
              <c:f>'Par section et circo PF V 2'!$A$15</c:f>
              <c:strCache>
                <c:ptCount val="1"/>
                <c:pt idx="0">
                  <c:v>Liste 8 - Te Hiti Tau Api</c:v>
                </c:pt>
              </c:strCache>
            </c:strRef>
          </c:tx>
          <c:spPr>
            <a:solidFill>
              <a:srgbClr val="8FD400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2'!$L$15</c:f>
              <c:numCache>
                <c:formatCode>#,##0</c:formatCode>
                <c:ptCount val="1"/>
                <c:pt idx="0">
                  <c:v>321</c:v>
                </c:pt>
              </c:numCache>
            </c:numRef>
          </c:val>
        </c:ser>
        <c:ser>
          <c:idx val="8"/>
          <c:order val="8"/>
          <c:tx>
            <c:strRef>
              <c:f>'Par section et circo PF V 2'!$A$16</c:f>
              <c:strCache>
                <c:ptCount val="1"/>
                <c:pt idx="0">
                  <c:v>Liste 9 - A Ti'a Porinetia</c:v>
                </c:pt>
              </c:strCache>
            </c:strRef>
          </c:tx>
          <c:spPr>
            <a:solidFill>
              <a:srgbClr val="FAEC4E"/>
            </a:solidFill>
          </c:spPr>
          <c:cat>
            <c:strRef>
              <c:f>'Par section et circo PF V 2'!$L$6:$L$16</c:f>
              <c:strCache>
                <c:ptCount val="11"/>
                <c:pt idx="0">
                  <c:v>Section 6</c:v>
                </c:pt>
                <c:pt idx="1">
                  <c:v>voix</c:v>
                </c:pt>
                <c:pt idx="2">
                  <c:v>20</c:v>
                </c:pt>
                <c:pt idx="3">
                  <c:v>670</c:v>
                </c:pt>
                <c:pt idx="4">
                  <c:v>10</c:v>
                </c:pt>
                <c:pt idx="5">
                  <c:v>115</c:v>
                </c:pt>
                <c:pt idx="6">
                  <c:v>2 183</c:v>
                </c:pt>
                <c:pt idx="7">
                  <c:v>130</c:v>
                </c:pt>
                <c:pt idx="8">
                  <c:v>64</c:v>
                </c:pt>
                <c:pt idx="9">
                  <c:v>321</c:v>
                </c:pt>
                <c:pt idx="10">
                  <c:v>503</c:v>
                </c:pt>
              </c:strCache>
            </c:strRef>
          </c:cat>
          <c:val>
            <c:numRef>
              <c:f>'Par section et circo PF V 2'!$L$16</c:f>
              <c:numCache>
                <c:formatCode>#,##0</c:formatCode>
                <c:ptCount val="1"/>
                <c:pt idx="0">
                  <c:v>503</c:v>
                </c:pt>
              </c:numCache>
            </c:numRef>
          </c:val>
        </c:ser>
        <c:dLbls>
          <c:showVal val="1"/>
        </c:dLbls>
        <c:gapWidth val="75"/>
        <c:overlap val="-25"/>
        <c:axId val="121527296"/>
        <c:axId val="121549568"/>
      </c:barChart>
      <c:catAx>
        <c:axId val="121527296"/>
        <c:scaling>
          <c:orientation val="minMax"/>
        </c:scaling>
        <c:axPos val="b"/>
        <c:numFmt formatCode="General" sourceLinked="1"/>
        <c:majorTickMark val="none"/>
        <c:tickLblPos val="nextTo"/>
        <c:crossAx val="121549568"/>
        <c:crosses val="autoZero"/>
        <c:auto val="1"/>
        <c:lblAlgn val="ctr"/>
        <c:lblOffset val="100"/>
      </c:catAx>
      <c:valAx>
        <c:axId val="121549568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215272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9525</xdr:rowOff>
    </xdr:from>
    <xdr:to>
      <xdr:col>7</xdr:col>
      <xdr:colOff>152400</xdr:colOff>
      <xdr:row>50</xdr:row>
      <xdr:rowOff>0</xdr:rowOff>
    </xdr:to>
    <xdr:graphicFrame macro="">
      <xdr:nvGraphicFramePr>
        <xdr:cNvPr id="210494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638175</xdr:colOff>
      <xdr:row>25</xdr:row>
      <xdr:rowOff>19050</xdr:rowOff>
    </xdr:from>
    <xdr:to>
      <xdr:col>20</xdr:col>
      <xdr:colOff>276225</xdr:colOff>
      <xdr:row>50</xdr:row>
      <xdr:rowOff>9525</xdr:rowOff>
    </xdr:to>
    <xdr:graphicFrame macro="">
      <xdr:nvGraphicFramePr>
        <xdr:cNvPr id="210495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100</xdr:row>
      <xdr:rowOff>28575</xdr:rowOff>
    </xdr:from>
    <xdr:to>
      <xdr:col>7</xdr:col>
      <xdr:colOff>190500</xdr:colOff>
      <xdr:row>126</xdr:row>
      <xdr:rowOff>142875</xdr:rowOff>
    </xdr:to>
    <xdr:graphicFrame macro="">
      <xdr:nvGraphicFramePr>
        <xdr:cNvPr id="210495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180975</xdr:rowOff>
    </xdr:from>
    <xdr:to>
      <xdr:col>7</xdr:col>
      <xdr:colOff>152400</xdr:colOff>
      <xdr:row>88</xdr:row>
      <xdr:rowOff>123825</xdr:rowOff>
    </xdr:to>
    <xdr:graphicFrame macro="">
      <xdr:nvGraphicFramePr>
        <xdr:cNvPr id="2104952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9525</xdr:colOff>
      <xdr:row>64</xdr:row>
      <xdr:rowOff>0</xdr:rowOff>
    </xdr:from>
    <xdr:to>
      <xdr:col>20</xdr:col>
      <xdr:colOff>209550</xdr:colOff>
      <xdr:row>88</xdr:row>
      <xdr:rowOff>152400</xdr:rowOff>
    </xdr:to>
    <xdr:graphicFrame macro="">
      <xdr:nvGraphicFramePr>
        <xdr:cNvPr id="2104953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19050</xdr:colOff>
      <xdr:row>100</xdr:row>
      <xdr:rowOff>9525</xdr:rowOff>
    </xdr:from>
    <xdr:to>
      <xdr:col>19</xdr:col>
      <xdr:colOff>742950</xdr:colOff>
      <xdr:row>127</xdr:row>
      <xdr:rowOff>9525</xdr:rowOff>
    </xdr:to>
    <xdr:graphicFrame macro="">
      <xdr:nvGraphicFramePr>
        <xdr:cNvPr id="2104954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</xdr:colOff>
      <xdr:row>138</xdr:row>
      <xdr:rowOff>9525</xdr:rowOff>
    </xdr:from>
    <xdr:to>
      <xdr:col>7</xdr:col>
      <xdr:colOff>209550</xdr:colOff>
      <xdr:row>163</xdr:row>
      <xdr:rowOff>0</xdr:rowOff>
    </xdr:to>
    <xdr:graphicFrame macro="">
      <xdr:nvGraphicFramePr>
        <xdr:cNvPr id="2104955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28575</xdr:colOff>
      <xdr:row>284</xdr:row>
      <xdr:rowOff>180975</xdr:rowOff>
    </xdr:from>
    <xdr:to>
      <xdr:col>20</xdr:col>
      <xdr:colOff>152400</xdr:colOff>
      <xdr:row>309</xdr:row>
      <xdr:rowOff>161925</xdr:rowOff>
    </xdr:to>
    <xdr:graphicFrame macro="">
      <xdr:nvGraphicFramePr>
        <xdr:cNvPr id="2104956" name="Graphique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638175</xdr:colOff>
      <xdr:row>211</xdr:row>
      <xdr:rowOff>161925</xdr:rowOff>
    </xdr:from>
    <xdr:to>
      <xdr:col>20</xdr:col>
      <xdr:colOff>104775</xdr:colOff>
      <xdr:row>240</xdr:row>
      <xdr:rowOff>57150</xdr:rowOff>
    </xdr:to>
    <xdr:graphicFrame macro="">
      <xdr:nvGraphicFramePr>
        <xdr:cNvPr id="2104957" name="Graphique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212</xdr:row>
      <xdr:rowOff>9525</xdr:rowOff>
    </xdr:from>
    <xdr:to>
      <xdr:col>7</xdr:col>
      <xdr:colOff>600075</xdr:colOff>
      <xdr:row>240</xdr:row>
      <xdr:rowOff>95250</xdr:rowOff>
    </xdr:to>
    <xdr:graphicFrame macro="">
      <xdr:nvGraphicFramePr>
        <xdr:cNvPr id="2104958" name="Graphique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638175</xdr:colOff>
      <xdr:row>167</xdr:row>
      <xdr:rowOff>9525</xdr:rowOff>
    </xdr:from>
    <xdr:to>
      <xdr:col>20</xdr:col>
      <xdr:colOff>95250</xdr:colOff>
      <xdr:row>195</xdr:row>
      <xdr:rowOff>161925</xdr:rowOff>
    </xdr:to>
    <xdr:graphicFrame macro="">
      <xdr:nvGraphicFramePr>
        <xdr:cNvPr id="2104959" name="Graphique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167</xdr:row>
      <xdr:rowOff>0</xdr:rowOff>
    </xdr:from>
    <xdr:to>
      <xdr:col>7</xdr:col>
      <xdr:colOff>190500</xdr:colOff>
      <xdr:row>195</xdr:row>
      <xdr:rowOff>171450</xdr:rowOff>
    </xdr:to>
    <xdr:graphicFrame macro="">
      <xdr:nvGraphicFramePr>
        <xdr:cNvPr id="2104960" name="Graphique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247</xdr:row>
      <xdr:rowOff>9525</xdr:rowOff>
    </xdr:from>
    <xdr:to>
      <xdr:col>20</xdr:col>
      <xdr:colOff>295275</xdr:colOff>
      <xdr:row>276</xdr:row>
      <xdr:rowOff>0</xdr:rowOff>
    </xdr:to>
    <xdr:graphicFrame macro="">
      <xdr:nvGraphicFramePr>
        <xdr:cNvPr id="2104961" name="Graphique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247</xdr:row>
      <xdr:rowOff>9525</xdr:rowOff>
    </xdr:from>
    <xdr:to>
      <xdr:col>7</xdr:col>
      <xdr:colOff>638175</xdr:colOff>
      <xdr:row>276</xdr:row>
      <xdr:rowOff>9525</xdr:rowOff>
    </xdr:to>
    <xdr:graphicFrame macro="">
      <xdr:nvGraphicFramePr>
        <xdr:cNvPr id="2104962" name="Graphique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318</xdr:row>
      <xdr:rowOff>28575</xdr:rowOff>
    </xdr:from>
    <xdr:to>
      <xdr:col>7</xdr:col>
      <xdr:colOff>628650</xdr:colOff>
      <xdr:row>344</xdr:row>
      <xdr:rowOff>180975</xdr:rowOff>
    </xdr:to>
    <xdr:graphicFrame macro="">
      <xdr:nvGraphicFramePr>
        <xdr:cNvPr id="2104963" name="Graphique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285</xdr:row>
      <xdr:rowOff>9525</xdr:rowOff>
    </xdr:from>
    <xdr:to>
      <xdr:col>7</xdr:col>
      <xdr:colOff>628650</xdr:colOff>
      <xdr:row>310</xdr:row>
      <xdr:rowOff>28575</xdr:rowOff>
    </xdr:to>
    <xdr:graphicFrame macro="">
      <xdr:nvGraphicFramePr>
        <xdr:cNvPr id="2104964" name="Graphique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317</xdr:row>
      <xdr:rowOff>161925</xdr:rowOff>
    </xdr:from>
    <xdr:to>
      <xdr:col>20</xdr:col>
      <xdr:colOff>228600</xdr:colOff>
      <xdr:row>344</xdr:row>
      <xdr:rowOff>180975</xdr:rowOff>
    </xdr:to>
    <xdr:graphicFrame macro="">
      <xdr:nvGraphicFramePr>
        <xdr:cNvPr id="2104965" name="Graphique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8</xdr:col>
      <xdr:colOff>638175</xdr:colOff>
      <xdr:row>137</xdr:row>
      <xdr:rowOff>123825</xdr:rowOff>
    </xdr:from>
    <xdr:to>
      <xdr:col>19</xdr:col>
      <xdr:colOff>657225</xdr:colOff>
      <xdr:row>162</xdr:row>
      <xdr:rowOff>180975</xdr:rowOff>
    </xdr:to>
    <xdr:graphicFrame macro="">
      <xdr:nvGraphicFramePr>
        <xdr:cNvPr id="2104966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236"/>
  <sheetViews>
    <sheetView zoomScale="85" zoomScaleNormal="85" workbookViewId="0">
      <selection activeCell="D12" sqref="D12"/>
    </sheetView>
  </sheetViews>
  <sheetFormatPr baseColWidth="10" defaultRowHeight="15"/>
  <cols>
    <col min="2" max="2" width="30.28515625" customWidth="1"/>
    <col min="7" max="7" width="14.140625" customWidth="1"/>
    <col min="8" max="8" width="14.42578125" style="17" customWidth="1"/>
    <col min="9" max="9" width="11.42578125" style="17"/>
    <col min="10" max="10" width="14.42578125" customWidth="1"/>
  </cols>
  <sheetData>
    <row r="1" spans="1:36">
      <c r="A1" t="s">
        <v>140</v>
      </c>
      <c r="H1"/>
      <c r="I1"/>
    </row>
    <row r="2" spans="1:36">
      <c r="A2" t="s">
        <v>196</v>
      </c>
      <c r="H2"/>
      <c r="I2"/>
    </row>
    <row r="3" spans="1:36">
      <c r="A3" t="s">
        <v>82</v>
      </c>
      <c r="B3" t="s">
        <v>0</v>
      </c>
      <c r="C3" t="s">
        <v>1</v>
      </c>
      <c r="D3" t="s">
        <v>2</v>
      </c>
      <c r="E3" t="s">
        <v>150</v>
      </c>
      <c r="F3" t="s">
        <v>3</v>
      </c>
      <c r="G3" t="s">
        <v>151</v>
      </c>
      <c r="H3" t="s">
        <v>152</v>
      </c>
      <c r="I3" t="s">
        <v>4</v>
      </c>
      <c r="J3" t="s">
        <v>83</v>
      </c>
      <c r="K3" t="s">
        <v>84</v>
      </c>
      <c r="L3" t="s">
        <v>5</v>
      </c>
      <c r="M3" t="s">
        <v>83</v>
      </c>
      <c r="N3" t="s">
        <v>84</v>
      </c>
      <c r="O3" t="s">
        <v>5</v>
      </c>
      <c r="P3" t="s">
        <v>83</v>
      </c>
      <c r="Q3" t="s">
        <v>84</v>
      </c>
      <c r="R3" t="s">
        <v>5</v>
      </c>
      <c r="S3" t="s">
        <v>83</v>
      </c>
      <c r="T3" t="s">
        <v>84</v>
      </c>
      <c r="U3" t="s">
        <v>5</v>
      </c>
      <c r="V3" t="s">
        <v>83</v>
      </c>
      <c r="W3" t="s">
        <v>84</v>
      </c>
      <c r="X3" t="s">
        <v>5</v>
      </c>
      <c r="Y3" t="s">
        <v>83</v>
      </c>
      <c r="Z3" t="s">
        <v>84</v>
      </c>
      <c r="AA3" t="s">
        <v>5</v>
      </c>
      <c r="AB3" t="s">
        <v>83</v>
      </c>
      <c r="AC3" t="s">
        <v>84</v>
      </c>
      <c r="AD3" t="s">
        <v>5</v>
      </c>
      <c r="AE3" t="s">
        <v>83</v>
      </c>
      <c r="AF3" t="s">
        <v>84</v>
      </c>
      <c r="AG3" t="s">
        <v>5</v>
      </c>
      <c r="AH3" t="s">
        <v>83</v>
      </c>
      <c r="AI3" t="s">
        <v>84</v>
      </c>
      <c r="AJ3" t="s">
        <v>5</v>
      </c>
    </row>
    <row r="4" spans="1:36">
      <c r="A4">
        <v>1</v>
      </c>
      <c r="B4" t="s">
        <v>6</v>
      </c>
      <c r="C4" t="s">
        <v>7</v>
      </c>
      <c r="D4">
        <v>1</v>
      </c>
      <c r="E4">
        <v>1138</v>
      </c>
      <c r="F4">
        <v>693</v>
      </c>
      <c r="G4">
        <v>445</v>
      </c>
      <c r="H4">
        <v>11</v>
      </c>
      <c r="I4">
        <v>682</v>
      </c>
      <c r="J4" t="s">
        <v>141</v>
      </c>
      <c r="K4">
        <v>8</v>
      </c>
      <c r="L4">
        <v>1.17</v>
      </c>
      <c r="M4" t="s">
        <v>142</v>
      </c>
      <c r="N4">
        <v>99</v>
      </c>
      <c r="O4">
        <v>14.52</v>
      </c>
      <c r="P4" t="s">
        <v>143</v>
      </c>
      <c r="Q4">
        <v>0</v>
      </c>
      <c r="R4">
        <v>0</v>
      </c>
      <c r="S4" t="s">
        <v>144</v>
      </c>
      <c r="T4">
        <v>5</v>
      </c>
      <c r="U4">
        <v>0.73</v>
      </c>
      <c r="V4" t="s">
        <v>145</v>
      </c>
      <c r="W4">
        <v>242</v>
      </c>
      <c r="X4">
        <v>35.479999999999997</v>
      </c>
      <c r="Y4" t="s">
        <v>146</v>
      </c>
      <c r="Z4">
        <v>34</v>
      </c>
      <c r="AA4">
        <v>4.99</v>
      </c>
      <c r="AB4" t="s">
        <v>147</v>
      </c>
      <c r="AC4">
        <v>30</v>
      </c>
      <c r="AD4">
        <v>4.4000000000000004</v>
      </c>
      <c r="AE4" t="s">
        <v>148</v>
      </c>
      <c r="AF4">
        <v>15</v>
      </c>
      <c r="AG4">
        <v>2.2000000000000002</v>
      </c>
      <c r="AH4" t="s">
        <v>149</v>
      </c>
      <c r="AI4">
        <v>249</v>
      </c>
      <c r="AJ4">
        <v>36.51</v>
      </c>
    </row>
    <row r="5" spans="1:36">
      <c r="A5">
        <v>1</v>
      </c>
      <c r="B5" t="s">
        <v>6</v>
      </c>
      <c r="C5" t="s">
        <v>7</v>
      </c>
      <c r="D5">
        <v>2</v>
      </c>
      <c r="E5">
        <v>1340</v>
      </c>
      <c r="F5">
        <v>807</v>
      </c>
      <c r="G5">
        <v>533</v>
      </c>
      <c r="H5">
        <v>7</v>
      </c>
      <c r="I5">
        <v>800</v>
      </c>
      <c r="J5" t="s">
        <v>141</v>
      </c>
      <c r="K5">
        <v>2</v>
      </c>
      <c r="L5">
        <v>0.25</v>
      </c>
      <c r="M5" t="s">
        <v>142</v>
      </c>
      <c r="N5">
        <v>106</v>
      </c>
      <c r="O5">
        <v>13.25</v>
      </c>
      <c r="P5" t="s">
        <v>143</v>
      </c>
      <c r="Q5">
        <v>2</v>
      </c>
      <c r="R5">
        <v>0.25</v>
      </c>
      <c r="S5" t="s">
        <v>144</v>
      </c>
      <c r="T5">
        <v>9</v>
      </c>
      <c r="U5">
        <v>1.1299999999999999</v>
      </c>
      <c r="V5" t="s">
        <v>145</v>
      </c>
      <c r="W5">
        <v>312</v>
      </c>
      <c r="X5">
        <v>39</v>
      </c>
      <c r="Y5" t="s">
        <v>146</v>
      </c>
      <c r="Z5">
        <v>27</v>
      </c>
      <c r="AA5">
        <v>3.38</v>
      </c>
      <c r="AB5" t="s">
        <v>147</v>
      </c>
      <c r="AC5">
        <v>22</v>
      </c>
      <c r="AD5">
        <v>2.75</v>
      </c>
      <c r="AE5" t="s">
        <v>148</v>
      </c>
      <c r="AF5">
        <v>18</v>
      </c>
      <c r="AG5">
        <v>2.25</v>
      </c>
      <c r="AH5" t="s">
        <v>149</v>
      </c>
      <c r="AI5">
        <v>302</v>
      </c>
      <c r="AJ5">
        <v>37.75</v>
      </c>
    </row>
    <row r="6" spans="1:36">
      <c r="A6">
        <v>1</v>
      </c>
      <c r="B6" t="s">
        <v>6</v>
      </c>
      <c r="C6" t="s">
        <v>7</v>
      </c>
      <c r="D6">
        <v>3</v>
      </c>
      <c r="E6">
        <v>1014</v>
      </c>
      <c r="F6">
        <v>592</v>
      </c>
      <c r="G6">
        <v>422</v>
      </c>
      <c r="H6">
        <v>4</v>
      </c>
      <c r="I6">
        <v>588</v>
      </c>
      <c r="J6" t="s">
        <v>141</v>
      </c>
      <c r="K6">
        <v>3</v>
      </c>
      <c r="L6">
        <v>0.51</v>
      </c>
      <c r="M6" t="s">
        <v>142</v>
      </c>
      <c r="N6">
        <v>154</v>
      </c>
      <c r="O6">
        <v>26.19</v>
      </c>
      <c r="P6" t="s">
        <v>143</v>
      </c>
      <c r="Q6">
        <v>0</v>
      </c>
      <c r="R6">
        <v>0</v>
      </c>
      <c r="S6" t="s">
        <v>144</v>
      </c>
      <c r="T6">
        <v>12</v>
      </c>
      <c r="U6">
        <v>2.04</v>
      </c>
      <c r="V6" t="s">
        <v>145</v>
      </c>
      <c r="W6">
        <v>284</v>
      </c>
      <c r="X6">
        <v>48.3</v>
      </c>
      <c r="Y6" t="s">
        <v>146</v>
      </c>
      <c r="Z6">
        <v>28</v>
      </c>
      <c r="AA6">
        <v>4.76</v>
      </c>
      <c r="AB6" t="s">
        <v>147</v>
      </c>
      <c r="AC6">
        <v>14</v>
      </c>
      <c r="AD6">
        <v>2.38</v>
      </c>
      <c r="AE6" t="s">
        <v>148</v>
      </c>
      <c r="AF6">
        <v>4</v>
      </c>
      <c r="AG6">
        <v>0.68</v>
      </c>
      <c r="AH6" t="s">
        <v>149</v>
      </c>
      <c r="AI6">
        <v>89</v>
      </c>
      <c r="AJ6">
        <v>15.14</v>
      </c>
    </row>
    <row r="7" spans="1:36">
      <c r="A7">
        <v>1</v>
      </c>
      <c r="B7" t="s">
        <v>6</v>
      </c>
      <c r="C7" t="s">
        <v>7</v>
      </c>
      <c r="D7">
        <v>4</v>
      </c>
      <c r="E7">
        <v>1065</v>
      </c>
      <c r="F7">
        <v>702</v>
      </c>
      <c r="G7">
        <v>363</v>
      </c>
      <c r="H7">
        <v>6</v>
      </c>
      <c r="I7">
        <v>696</v>
      </c>
      <c r="J7" t="s">
        <v>141</v>
      </c>
      <c r="K7">
        <v>6</v>
      </c>
      <c r="L7">
        <v>0.86</v>
      </c>
      <c r="M7" t="s">
        <v>142</v>
      </c>
      <c r="N7">
        <v>56</v>
      </c>
      <c r="O7">
        <v>8.0500000000000007</v>
      </c>
      <c r="P7" t="s">
        <v>143</v>
      </c>
      <c r="Q7">
        <v>7</v>
      </c>
      <c r="R7">
        <v>1.01</v>
      </c>
      <c r="S7" t="s">
        <v>144</v>
      </c>
      <c r="T7">
        <v>9</v>
      </c>
      <c r="U7">
        <v>1.29</v>
      </c>
      <c r="V7" t="s">
        <v>145</v>
      </c>
      <c r="W7">
        <v>249</v>
      </c>
      <c r="X7">
        <v>35.78</v>
      </c>
      <c r="Y7" t="s">
        <v>146</v>
      </c>
      <c r="Z7">
        <v>29</v>
      </c>
      <c r="AA7">
        <v>4.17</v>
      </c>
      <c r="AB7" t="s">
        <v>147</v>
      </c>
      <c r="AC7">
        <v>26</v>
      </c>
      <c r="AD7">
        <v>3.74</v>
      </c>
      <c r="AE7" t="s">
        <v>148</v>
      </c>
      <c r="AF7">
        <v>38</v>
      </c>
      <c r="AG7">
        <v>5.46</v>
      </c>
      <c r="AH7" t="s">
        <v>149</v>
      </c>
      <c r="AI7">
        <v>276</v>
      </c>
      <c r="AJ7">
        <v>39.659999999999997</v>
      </c>
    </row>
    <row r="8" spans="1:36">
      <c r="A8">
        <v>1</v>
      </c>
      <c r="B8" t="s">
        <v>6</v>
      </c>
      <c r="C8" t="s">
        <v>7</v>
      </c>
      <c r="D8">
        <v>5</v>
      </c>
      <c r="E8">
        <v>1678</v>
      </c>
      <c r="F8">
        <v>1020</v>
      </c>
      <c r="G8">
        <v>658</v>
      </c>
      <c r="H8">
        <v>16</v>
      </c>
      <c r="I8">
        <v>1004</v>
      </c>
      <c r="J8" t="s">
        <v>141</v>
      </c>
      <c r="K8">
        <v>1</v>
      </c>
      <c r="L8">
        <v>0.1</v>
      </c>
      <c r="M8" t="s">
        <v>142</v>
      </c>
      <c r="N8">
        <v>217</v>
      </c>
      <c r="O8">
        <v>21.61</v>
      </c>
      <c r="P8" t="s">
        <v>143</v>
      </c>
      <c r="Q8">
        <v>3</v>
      </c>
      <c r="R8">
        <v>0.3</v>
      </c>
      <c r="S8" t="s">
        <v>144</v>
      </c>
      <c r="T8">
        <v>14</v>
      </c>
      <c r="U8">
        <v>1.39</v>
      </c>
      <c r="V8" t="s">
        <v>145</v>
      </c>
      <c r="W8">
        <v>409</v>
      </c>
      <c r="X8">
        <v>40.74</v>
      </c>
      <c r="Y8" t="s">
        <v>146</v>
      </c>
      <c r="Z8">
        <v>49</v>
      </c>
      <c r="AA8">
        <v>4.88</v>
      </c>
      <c r="AB8" t="s">
        <v>147</v>
      </c>
      <c r="AC8">
        <v>34</v>
      </c>
      <c r="AD8">
        <v>3.39</v>
      </c>
      <c r="AE8" t="s">
        <v>148</v>
      </c>
      <c r="AF8">
        <v>39</v>
      </c>
      <c r="AG8">
        <v>3.88</v>
      </c>
      <c r="AH8" t="s">
        <v>149</v>
      </c>
      <c r="AI8">
        <v>238</v>
      </c>
      <c r="AJ8">
        <v>23.71</v>
      </c>
    </row>
    <row r="9" spans="1:36">
      <c r="A9">
        <v>1</v>
      </c>
      <c r="B9" t="s">
        <v>6</v>
      </c>
      <c r="C9" t="s">
        <v>7</v>
      </c>
      <c r="D9">
        <v>6</v>
      </c>
      <c r="E9">
        <v>1172</v>
      </c>
      <c r="F9">
        <v>713</v>
      </c>
      <c r="G9">
        <v>459</v>
      </c>
      <c r="H9">
        <v>4</v>
      </c>
      <c r="I9">
        <v>709</v>
      </c>
      <c r="J9" t="s">
        <v>141</v>
      </c>
      <c r="K9">
        <v>3</v>
      </c>
      <c r="L9">
        <v>0.42</v>
      </c>
      <c r="M9" t="s">
        <v>142</v>
      </c>
      <c r="N9">
        <v>135</v>
      </c>
      <c r="O9">
        <v>19.04</v>
      </c>
      <c r="P9" t="s">
        <v>143</v>
      </c>
      <c r="Q9">
        <v>1</v>
      </c>
      <c r="R9">
        <v>0.14000000000000001</v>
      </c>
      <c r="S9" t="s">
        <v>144</v>
      </c>
      <c r="T9">
        <v>4</v>
      </c>
      <c r="U9">
        <v>0.56000000000000005</v>
      </c>
      <c r="V9" t="s">
        <v>145</v>
      </c>
      <c r="W9">
        <v>282</v>
      </c>
      <c r="X9">
        <v>39.770000000000003</v>
      </c>
      <c r="Y9" t="s">
        <v>146</v>
      </c>
      <c r="Z9">
        <v>30</v>
      </c>
      <c r="AA9">
        <v>4.2300000000000004</v>
      </c>
      <c r="AB9" t="s">
        <v>147</v>
      </c>
      <c r="AC9">
        <v>24</v>
      </c>
      <c r="AD9">
        <v>3.39</v>
      </c>
      <c r="AE9" t="s">
        <v>148</v>
      </c>
      <c r="AF9">
        <v>22</v>
      </c>
      <c r="AG9">
        <v>3.1</v>
      </c>
      <c r="AH9" t="s">
        <v>149</v>
      </c>
      <c r="AI9">
        <v>208</v>
      </c>
      <c r="AJ9">
        <v>29.34</v>
      </c>
    </row>
    <row r="10" spans="1:36">
      <c r="A10">
        <v>1</v>
      </c>
      <c r="B10" t="s">
        <v>6</v>
      </c>
      <c r="C10" t="s">
        <v>8</v>
      </c>
      <c r="D10">
        <v>1</v>
      </c>
      <c r="E10">
        <v>1126</v>
      </c>
      <c r="F10">
        <v>741</v>
      </c>
      <c r="G10">
        <v>385</v>
      </c>
      <c r="H10">
        <v>13</v>
      </c>
      <c r="I10">
        <v>728</v>
      </c>
      <c r="J10" t="s">
        <v>141</v>
      </c>
      <c r="K10">
        <v>6</v>
      </c>
      <c r="L10">
        <v>0.82</v>
      </c>
      <c r="M10" t="s">
        <v>142</v>
      </c>
      <c r="N10">
        <v>238</v>
      </c>
      <c r="O10">
        <v>32.69</v>
      </c>
      <c r="P10" t="s">
        <v>143</v>
      </c>
      <c r="Q10">
        <v>3</v>
      </c>
      <c r="R10">
        <v>0.41</v>
      </c>
      <c r="S10" t="s">
        <v>144</v>
      </c>
      <c r="T10">
        <v>40</v>
      </c>
      <c r="U10">
        <v>5.49</v>
      </c>
      <c r="V10" t="s">
        <v>145</v>
      </c>
      <c r="W10">
        <v>214</v>
      </c>
      <c r="X10">
        <v>29.4</v>
      </c>
      <c r="Y10" t="s">
        <v>146</v>
      </c>
      <c r="Z10">
        <v>31</v>
      </c>
      <c r="AA10">
        <v>4.26</v>
      </c>
      <c r="AB10" t="s">
        <v>147</v>
      </c>
      <c r="AC10">
        <v>20</v>
      </c>
      <c r="AD10">
        <v>2.75</v>
      </c>
      <c r="AE10" t="s">
        <v>148</v>
      </c>
      <c r="AF10">
        <v>11</v>
      </c>
      <c r="AG10">
        <v>1.51</v>
      </c>
      <c r="AH10" t="s">
        <v>149</v>
      </c>
      <c r="AI10">
        <v>165</v>
      </c>
      <c r="AJ10">
        <v>22.66</v>
      </c>
    </row>
    <row r="11" spans="1:36">
      <c r="A11">
        <v>1</v>
      </c>
      <c r="B11" t="s">
        <v>6</v>
      </c>
      <c r="C11" t="s">
        <v>8</v>
      </c>
      <c r="D11">
        <v>2</v>
      </c>
      <c r="E11">
        <v>1405</v>
      </c>
      <c r="F11">
        <v>1048</v>
      </c>
      <c r="G11">
        <v>357</v>
      </c>
      <c r="H11">
        <v>11</v>
      </c>
      <c r="I11">
        <v>1037</v>
      </c>
      <c r="J11" t="s">
        <v>141</v>
      </c>
      <c r="K11">
        <v>1</v>
      </c>
      <c r="L11">
        <v>0.1</v>
      </c>
      <c r="M11" t="s">
        <v>142</v>
      </c>
      <c r="N11">
        <v>302</v>
      </c>
      <c r="O11">
        <v>29.12</v>
      </c>
      <c r="P11" t="s">
        <v>143</v>
      </c>
      <c r="Q11">
        <v>2</v>
      </c>
      <c r="R11">
        <v>0.19</v>
      </c>
      <c r="S11" t="s">
        <v>144</v>
      </c>
      <c r="T11">
        <v>33</v>
      </c>
      <c r="U11">
        <v>3.18</v>
      </c>
      <c r="V11" t="s">
        <v>145</v>
      </c>
      <c r="W11">
        <v>442</v>
      </c>
      <c r="X11">
        <v>42.62</v>
      </c>
      <c r="Y11" t="s">
        <v>146</v>
      </c>
      <c r="Z11">
        <v>94</v>
      </c>
      <c r="AA11">
        <v>9.06</v>
      </c>
      <c r="AB11" t="s">
        <v>147</v>
      </c>
      <c r="AC11">
        <v>16</v>
      </c>
      <c r="AD11">
        <v>1.54</v>
      </c>
      <c r="AE11" t="s">
        <v>148</v>
      </c>
      <c r="AF11">
        <v>7</v>
      </c>
      <c r="AG11">
        <v>0.68</v>
      </c>
      <c r="AH11" t="s">
        <v>149</v>
      </c>
      <c r="AI11">
        <v>140</v>
      </c>
      <c r="AJ11">
        <v>13.5</v>
      </c>
    </row>
    <row r="12" spans="1:36">
      <c r="A12">
        <v>1</v>
      </c>
      <c r="B12" t="s">
        <v>6</v>
      </c>
      <c r="C12" t="s">
        <v>8</v>
      </c>
      <c r="D12">
        <v>3</v>
      </c>
      <c r="E12">
        <v>2002</v>
      </c>
      <c r="F12">
        <v>1226</v>
      </c>
      <c r="G12">
        <v>776</v>
      </c>
      <c r="H12">
        <v>11</v>
      </c>
      <c r="I12">
        <v>1215</v>
      </c>
      <c r="J12" t="s">
        <v>141</v>
      </c>
      <c r="K12">
        <v>6</v>
      </c>
      <c r="L12">
        <v>0.49</v>
      </c>
      <c r="M12" t="s">
        <v>142</v>
      </c>
      <c r="N12">
        <v>254</v>
      </c>
      <c r="O12">
        <v>20.91</v>
      </c>
      <c r="P12" t="s">
        <v>143</v>
      </c>
      <c r="Q12">
        <v>3</v>
      </c>
      <c r="R12">
        <v>0.25</v>
      </c>
      <c r="S12" t="s">
        <v>144</v>
      </c>
      <c r="T12">
        <v>18</v>
      </c>
      <c r="U12">
        <v>1.48</v>
      </c>
      <c r="V12" t="s">
        <v>145</v>
      </c>
      <c r="W12">
        <v>426</v>
      </c>
      <c r="X12">
        <v>35.06</v>
      </c>
      <c r="Y12" t="s">
        <v>146</v>
      </c>
      <c r="Z12">
        <v>56</v>
      </c>
      <c r="AA12">
        <v>4.6100000000000003</v>
      </c>
      <c r="AB12" t="s">
        <v>147</v>
      </c>
      <c r="AC12">
        <v>54</v>
      </c>
      <c r="AD12">
        <v>4.4400000000000004</v>
      </c>
      <c r="AE12" t="s">
        <v>148</v>
      </c>
      <c r="AF12">
        <v>17</v>
      </c>
      <c r="AG12">
        <v>1.4</v>
      </c>
      <c r="AH12" t="s">
        <v>149</v>
      </c>
      <c r="AI12">
        <v>381</v>
      </c>
      <c r="AJ12">
        <v>31.36</v>
      </c>
    </row>
    <row r="13" spans="1:36">
      <c r="A13">
        <v>1</v>
      </c>
      <c r="B13" t="s">
        <v>6</v>
      </c>
      <c r="C13" t="s">
        <v>8</v>
      </c>
      <c r="D13">
        <v>4</v>
      </c>
      <c r="E13">
        <v>1440</v>
      </c>
      <c r="F13">
        <v>1025</v>
      </c>
      <c r="G13">
        <v>415</v>
      </c>
      <c r="H13">
        <v>13</v>
      </c>
      <c r="I13">
        <v>1012</v>
      </c>
      <c r="J13" t="s">
        <v>141</v>
      </c>
      <c r="K13">
        <v>10</v>
      </c>
      <c r="L13">
        <v>0.99</v>
      </c>
      <c r="M13" t="s">
        <v>142</v>
      </c>
      <c r="N13">
        <v>257</v>
      </c>
      <c r="O13">
        <v>25.4</v>
      </c>
      <c r="P13" t="s">
        <v>143</v>
      </c>
      <c r="Q13">
        <v>1</v>
      </c>
      <c r="R13">
        <v>0.1</v>
      </c>
      <c r="S13" t="s">
        <v>144</v>
      </c>
      <c r="T13">
        <v>10</v>
      </c>
      <c r="U13">
        <v>0.99</v>
      </c>
      <c r="V13" t="s">
        <v>145</v>
      </c>
      <c r="W13">
        <v>407</v>
      </c>
      <c r="X13">
        <v>40.22</v>
      </c>
      <c r="Y13" t="s">
        <v>146</v>
      </c>
      <c r="Z13">
        <v>84</v>
      </c>
      <c r="AA13">
        <v>8.3000000000000007</v>
      </c>
      <c r="AB13" t="s">
        <v>147</v>
      </c>
      <c r="AC13">
        <v>33</v>
      </c>
      <c r="AD13">
        <v>3.26</v>
      </c>
      <c r="AE13" t="s">
        <v>148</v>
      </c>
      <c r="AF13">
        <v>22</v>
      </c>
      <c r="AG13">
        <v>2.17</v>
      </c>
      <c r="AH13" t="s">
        <v>149</v>
      </c>
      <c r="AI13">
        <v>188</v>
      </c>
      <c r="AJ13">
        <v>18.579999999999998</v>
      </c>
    </row>
    <row r="14" spans="1:36">
      <c r="A14">
        <v>1</v>
      </c>
      <c r="B14" t="s">
        <v>6</v>
      </c>
      <c r="C14" t="s">
        <v>8</v>
      </c>
      <c r="D14">
        <v>5</v>
      </c>
      <c r="E14">
        <v>1614</v>
      </c>
      <c r="F14">
        <v>1075</v>
      </c>
      <c r="G14">
        <v>539</v>
      </c>
      <c r="H14">
        <v>11</v>
      </c>
      <c r="I14">
        <v>1064</v>
      </c>
      <c r="J14" t="s">
        <v>141</v>
      </c>
      <c r="K14">
        <v>6</v>
      </c>
      <c r="L14">
        <v>0.56000000000000005</v>
      </c>
      <c r="M14" t="s">
        <v>142</v>
      </c>
      <c r="N14">
        <v>211</v>
      </c>
      <c r="O14">
        <v>19.829999999999998</v>
      </c>
      <c r="P14" t="s">
        <v>143</v>
      </c>
      <c r="Q14">
        <v>1</v>
      </c>
      <c r="R14">
        <v>0.09</v>
      </c>
      <c r="S14" t="s">
        <v>144</v>
      </c>
      <c r="T14">
        <v>30</v>
      </c>
      <c r="U14">
        <v>2.82</v>
      </c>
      <c r="V14" t="s">
        <v>145</v>
      </c>
      <c r="W14">
        <v>399</v>
      </c>
      <c r="X14">
        <v>37.5</v>
      </c>
      <c r="Y14" t="s">
        <v>146</v>
      </c>
      <c r="Z14">
        <v>73</v>
      </c>
      <c r="AA14">
        <v>6.86</v>
      </c>
      <c r="AB14" t="s">
        <v>147</v>
      </c>
      <c r="AC14">
        <v>44</v>
      </c>
      <c r="AD14">
        <v>4.1399999999999997</v>
      </c>
      <c r="AE14" t="s">
        <v>148</v>
      </c>
      <c r="AF14">
        <v>28</v>
      </c>
      <c r="AG14">
        <v>2.63</v>
      </c>
      <c r="AH14" t="s">
        <v>149</v>
      </c>
      <c r="AI14">
        <v>272</v>
      </c>
      <c r="AJ14">
        <v>25.56</v>
      </c>
    </row>
    <row r="15" spans="1:36">
      <c r="A15">
        <v>1</v>
      </c>
      <c r="B15" t="s">
        <v>6</v>
      </c>
      <c r="C15" t="s">
        <v>8</v>
      </c>
      <c r="D15">
        <v>6</v>
      </c>
      <c r="E15">
        <v>873</v>
      </c>
      <c r="F15">
        <v>566</v>
      </c>
      <c r="G15">
        <v>307</v>
      </c>
      <c r="H15">
        <v>5</v>
      </c>
      <c r="I15">
        <v>561</v>
      </c>
      <c r="J15" t="s">
        <v>141</v>
      </c>
      <c r="K15">
        <v>2</v>
      </c>
      <c r="L15">
        <v>0.36</v>
      </c>
      <c r="M15" t="s">
        <v>142</v>
      </c>
      <c r="N15">
        <v>156</v>
      </c>
      <c r="O15">
        <v>27.81</v>
      </c>
      <c r="P15" t="s">
        <v>143</v>
      </c>
      <c r="Q15">
        <v>0</v>
      </c>
      <c r="R15">
        <v>0</v>
      </c>
      <c r="S15" t="s">
        <v>144</v>
      </c>
      <c r="T15">
        <v>3</v>
      </c>
      <c r="U15">
        <v>0.53</v>
      </c>
      <c r="V15" t="s">
        <v>145</v>
      </c>
      <c r="W15">
        <v>265</v>
      </c>
      <c r="X15">
        <v>47.24</v>
      </c>
      <c r="Y15" t="s">
        <v>146</v>
      </c>
      <c r="Z15">
        <v>11</v>
      </c>
      <c r="AA15">
        <v>1.96</v>
      </c>
      <c r="AB15" t="s">
        <v>147</v>
      </c>
      <c r="AC15">
        <v>14</v>
      </c>
      <c r="AD15">
        <v>2.5</v>
      </c>
      <c r="AE15" t="s">
        <v>148</v>
      </c>
      <c r="AF15">
        <v>9</v>
      </c>
      <c r="AG15">
        <v>1.6</v>
      </c>
      <c r="AH15" t="s">
        <v>149</v>
      </c>
      <c r="AI15">
        <v>101</v>
      </c>
      <c r="AJ15">
        <v>18</v>
      </c>
    </row>
    <row r="16" spans="1:36">
      <c r="A16">
        <v>1</v>
      </c>
      <c r="B16" t="s">
        <v>6</v>
      </c>
      <c r="C16" t="s">
        <v>8</v>
      </c>
      <c r="D16">
        <v>7</v>
      </c>
      <c r="E16">
        <v>958</v>
      </c>
      <c r="F16">
        <v>643</v>
      </c>
      <c r="G16">
        <v>315</v>
      </c>
      <c r="H16">
        <v>6</v>
      </c>
      <c r="I16">
        <v>637</v>
      </c>
      <c r="J16" t="s">
        <v>141</v>
      </c>
      <c r="K16">
        <v>0</v>
      </c>
      <c r="L16">
        <v>0</v>
      </c>
      <c r="M16" t="s">
        <v>142</v>
      </c>
      <c r="N16">
        <v>211</v>
      </c>
      <c r="O16">
        <v>33.119999999999997</v>
      </c>
      <c r="P16" t="s">
        <v>143</v>
      </c>
      <c r="Q16">
        <v>0</v>
      </c>
      <c r="R16">
        <v>0</v>
      </c>
      <c r="S16" t="s">
        <v>144</v>
      </c>
      <c r="T16">
        <v>4</v>
      </c>
      <c r="U16">
        <v>0.63</v>
      </c>
      <c r="V16" t="s">
        <v>145</v>
      </c>
      <c r="W16">
        <v>268</v>
      </c>
      <c r="X16">
        <v>42.07</v>
      </c>
      <c r="Y16" t="s">
        <v>146</v>
      </c>
      <c r="Z16">
        <v>13</v>
      </c>
      <c r="AA16">
        <v>2.04</v>
      </c>
      <c r="AB16" t="s">
        <v>147</v>
      </c>
      <c r="AC16">
        <v>27</v>
      </c>
      <c r="AD16">
        <v>4.24</v>
      </c>
      <c r="AE16" t="s">
        <v>148</v>
      </c>
      <c r="AF16">
        <v>4</v>
      </c>
      <c r="AG16">
        <v>0.63</v>
      </c>
      <c r="AH16" t="s">
        <v>149</v>
      </c>
      <c r="AI16">
        <v>110</v>
      </c>
      <c r="AJ16">
        <v>17.27</v>
      </c>
    </row>
    <row r="17" spans="1:36">
      <c r="A17">
        <v>1</v>
      </c>
      <c r="B17" t="s">
        <v>6</v>
      </c>
      <c r="C17" t="s">
        <v>8</v>
      </c>
      <c r="D17">
        <v>8</v>
      </c>
      <c r="E17">
        <v>1371</v>
      </c>
      <c r="F17">
        <v>889</v>
      </c>
      <c r="G17">
        <v>482</v>
      </c>
      <c r="H17">
        <v>7</v>
      </c>
      <c r="I17">
        <v>882</v>
      </c>
      <c r="J17" t="s">
        <v>141</v>
      </c>
      <c r="K17">
        <v>7</v>
      </c>
      <c r="L17">
        <v>0.79</v>
      </c>
      <c r="M17" t="s">
        <v>142</v>
      </c>
      <c r="N17">
        <v>311</v>
      </c>
      <c r="O17">
        <v>35.26</v>
      </c>
      <c r="P17" t="s">
        <v>143</v>
      </c>
      <c r="Q17">
        <v>1</v>
      </c>
      <c r="R17">
        <v>0.11</v>
      </c>
      <c r="S17" t="s">
        <v>144</v>
      </c>
      <c r="T17">
        <v>35</v>
      </c>
      <c r="U17">
        <v>3.97</v>
      </c>
      <c r="V17" t="s">
        <v>145</v>
      </c>
      <c r="W17">
        <v>281</v>
      </c>
      <c r="X17">
        <v>31.86</v>
      </c>
      <c r="Y17" t="s">
        <v>146</v>
      </c>
      <c r="Z17">
        <v>51</v>
      </c>
      <c r="AA17">
        <v>5.78</v>
      </c>
      <c r="AB17" t="s">
        <v>147</v>
      </c>
      <c r="AC17">
        <v>89</v>
      </c>
      <c r="AD17">
        <v>10.09</v>
      </c>
      <c r="AE17" t="s">
        <v>148</v>
      </c>
      <c r="AF17">
        <v>22</v>
      </c>
      <c r="AG17">
        <v>2.4900000000000002</v>
      </c>
      <c r="AH17" t="s">
        <v>149</v>
      </c>
      <c r="AI17">
        <v>85</v>
      </c>
      <c r="AJ17">
        <v>9.64</v>
      </c>
    </row>
    <row r="18" spans="1:36">
      <c r="A18">
        <v>1</v>
      </c>
      <c r="B18" t="s">
        <v>6</v>
      </c>
      <c r="C18" t="s">
        <v>8</v>
      </c>
      <c r="D18">
        <v>9</v>
      </c>
      <c r="E18">
        <v>1239</v>
      </c>
      <c r="F18">
        <v>822</v>
      </c>
      <c r="G18">
        <v>417</v>
      </c>
      <c r="H18">
        <v>9</v>
      </c>
      <c r="I18">
        <v>813</v>
      </c>
      <c r="J18" t="s">
        <v>141</v>
      </c>
      <c r="K18">
        <v>10</v>
      </c>
      <c r="L18">
        <v>1.23</v>
      </c>
      <c r="M18" t="s">
        <v>142</v>
      </c>
      <c r="N18">
        <v>250</v>
      </c>
      <c r="O18">
        <v>30.75</v>
      </c>
      <c r="P18" t="s">
        <v>143</v>
      </c>
      <c r="Q18">
        <v>0</v>
      </c>
      <c r="R18">
        <v>0</v>
      </c>
      <c r="S18" t="s">
        <v>144</v>
      </c>
      <c r="T18">
        <v>7</v>
      </c>
      <c r="U18">
        <v>0.86</v>
      </c>
      <c r="V18" t="s">
        <v>145</v>
      </c>
      <c r="W18">
        <v>269</v>
      </c>
      <c r="X18">
        <v>33.090000000000003</v>
      </c>
      <c r="Y18" t="s">
        <v>146</v>
      </c>
      <c r="Z18">
        <v>50</v>
      </c>
      <c r="AA18">
        <v>6.15</v>
      </c>
      <c r="AB18" t="s">
        <v>147</v>
      </c>
      <c r="AC18">
        <v>57</v>
      </c>
      <c r="AD18">
        <v>7.01</v>
      </c>
      <c r="AE18" t="s">
        <v>148</v>
      </c>
      <c r="AF18">
        <v>16</v>
      </c>
      <c r="AG18">
        <v>1.97</v>
      </c>
      <c r="AH18" t="s">
        <v>149</v>
      </c>
      <c r="AI18">
        <v>154</v>
      </c>
      <c r="AJ18">
        <v>18.940000000000001</v>
      </c>
    </row>
    <row r="19" spans="1:36">
      <c r="A19">
        <v>1</v>
      </c>
      <c r="B19" t="s">
        <v>6</v>
      </c>
      <c r="C19" t="s">
        <v>8</v>
      </c>
      <c r="D19">
        <v>10</v>
      </c>
      <c r="E19">
        <v>223</v>
      </c>
      <c r="F19">
        <v>152</v>
      </c>
      <c r="G19">
        <v>71</v>
      </c>
      <c r="H19">
        <v>0</v>
      </c>
      <c r="I19">
        <v>152</v>
      </c>
      <c r="J19" t="s">
        <v>141</v>
      </c>
      <c r="K19">
        <v>1</v>
      </c>
      <c r="L19">
        <v>0.66</v>
      </c>
      <c r="M19" t="s">
        <v>142</v>
      </c>
      <c r="N19">
        <v>24</v>
      </c>
      <c r="O19">
        <v>15.79</v>
      </c>
      <c r="P19" t="s">
        <v>143</v>
      </c>
      <c r="Q19">
        <v>0</v>
      </c>
      <c r="R19">
        <v>0</v>
      </c>
      <c r="S19" t="s">
        <v>144</v>
      </c>
      <c r="T19">
        <v>7</v>
      </c>
      <c r="U19">
        <v>4.6100000000000003</v>
      </c>
      <c r="V19" t="s">
        <v>145</v>
      </c>
      <c r="W19">
        <v>60</v>
      </c>
      <c r="X19">
        <v>39.47</v>
      </c>
      <c r="Y19" t="s">
        <v>146</v>
      </c>
      <c r="Z19">
        <v>4</v>
      </c>
      <c r="AA19">
        <v>2.63</v>
      </c>
      <c r="AB19" t="s">
        <v>147</v>
      </c>
      <c r="AC19">
        <v>1</v>
      </c>
      <c r="AD19">
        <v>0.66</v>
      </c>
      <c r="AE19" t="s">
        <v>148</v>
      </c>
      <c r="AF19">
        <v>0</v>
      </c>
      <c r="AG19">
        <v>0</v>
      </c>
      <c r="AH19" t="s">
        <v>149</v>
      </c>
      <c r="AI19">
        <v>55</v>
      </c>
      <c r="AJ19">
        <v>36.18</v>
      </c>
    </row>
    <row r="20" spans="1:36">
      <c r="A20">
        <v>1</v>
      </c>
      <c r="B20" t="s">
        <v>6</v>
      </c>
      <c r="C20" t="s">
        <v>153</v>
      </c>
      <c r="D20">
        <v>1</v>
      </c>
      <c r="E20">
        <v>1317</v>
      </c>
      <c r="F20">
        <v>813</v>
      </c>
      <c r="G20">
        <v>504</v>
      </c>
      <c r="H20">
        <v>15</v>
      </c>
      <c r="I20">
        <v>798</v>
      </c>
      <c r="J20" t="s">
        <v>141</v>
      </c>
      <c r="K20">
        <v>25</v>
      </c>
      <c r="L20">
        <v>3.13</v>
      </c>
      <c r="M20" t="s">
        <v>142</v>
      </c>
      <c r="N20">
        <v>76</v>
      </c>
      <c r="O20">
        <v>9.52</v>
      </c>
      <c r="P20" t="s">
        <v>143</v>
      </c>
      <c r="Q20">
        <v>2</v>
      </c>
      <c r="R20">
        <v>0.25</v>
      </c>
      <c r="S20" t="s">
        <v>144</v>
      </c>
      <c r="T20">
        <v>14</v>
      </c>
      <c r="U20">
        <v>1.75</v>
      </c>
      <c r="V20" t="s">
        <v>145</v>
      </c>
      <c r="W20">
        <v>356</v>
      </c>
      <c r="X20">
        <v>44.61</v>
      </c>
      <c r="Y20" t="s">
        <v>146</v>
      </c>
      <c r="Z20">
        <v>22</v>
      </c>
      <c r="AA20">
        <v>2.76</v>
      </c>
      <c r="AB20" t="s">
        <v>147</v>
      </c>
      <c r="AC20">
        <v>24</v>
      </c>
      <c r="AD20">
        <v>3.01</v>
      </c>
      <c r="AE20" t="s">
        <v>148</v>
      </c>
      <c r="AF20">
        <v>18</v>
      </c>
      <c r="AG20">
        <v>2.2599999999999998</v>
      </c>
      <c r="AH20" t="s">
        <v>149</v>
      </c>
      <c r="AI20">
        <v>261</v>
      </c>
      <c r="AJ20">
        <v>32.71</v>
      </c>
    </row>
    <row r="21" spans="1:36">
      <c r="A21">
        <v>1</v>
      </c>
      <c r="B21" t="s">
        <v>6</v>
      </c>
      <c r="C21" t="s">
        <v>153</v>
      </c>
      <c r="D21">
        <v>2</v>
      </c>
      <c r="E21">
        <v>1244</v>
      </c>
      <c r="F21">
        <v>802</v>
      </c>
      <c r="G21">
        <v>442</v>
      </c>
      <c r="H21">
        <v>9</v>
      </c>
      <c r="I21">
        <v>793</v>
      </c>
      <c r="J21" t="s">
        <v>141</v>
      </c>
      <c r="K21">
        <v>8</v>
      </c>
      <c r="L21">
        <v>1.01</v>
      </c>
      <c r="M21" t="s">
        <v>142</v>
      </c>
      <c r="N21">
        <v>180</v>
      </c>
      <c r="O21">
        <v>22.7</v>
      </c>
      <c r="P21" t="s">
        <v>143</v>
      </c>
      <c r="Q21">
        <v>1</v>
      </c>
      <c r="R21">
        <v>0.13</v>
      </c>
      <c r="S21" t="s">
        <v>144</v>
      </c>
      <c r="T21">
        <v>11</v>
      </c>
      <c r="U21">
        <v>1.39</v>
      </c>
      <c r="V21" t="s">
        <v>145</v>
      </c>
      <c r="W21">
        <v>343</v>
      </c>
      <c r="X21">
        <v>43.25</v>
      </c>
      <c r="Y21" t="s">
        <v>146</v>
      </c>
      <c r="Z21">
        <v>42</v>
      </c>
      <c r="AA21">
        <v>5.3</v>
      </c>
      <c r="AB21" t="s">
        <v>147</v>
      </c>
      <c r="AC21">
        <v>36</v>
      </c>
      <c r="AD21">
        <v>4.54</v>
      </c>
      <c r="AE21" t="s">
        <v>148</v>
      </c>
      <c r="AF21">
        <v>17</v>
      </c>
      <c r="AG21">
        <v>2.14</v>
      </c>
      <c r="AH21" t="s">
        <v>149</v>
      </c>
      <c r="AI21">
        <v>155</v>
      </c>
      <c r="AJ21">
        <v>19.55</v>
      </c>
    </row>
    <row r="22" spans="1:36">
      <c r="A22">
        <v>1</v>
      </c>
      <c r="B22" t="s">
        <v>6</v>
      </c>
      <c r="C22" t="s">
        <v>153</v>
      </c>
      <c r="D22">
        <v>3</v>
      </c>
      <c r="E22">
        <v>1023</v>
      </c>
      <c r="F22">
        <v>652</v>
      </c>
      <c r="G22">
        <v>371</v>
      </c>
      <c r="H22">
        <v>5</v>
      </c>
      <c r="I22">
        <v>647</v>
      </c>
      <c r="J22" t="s">
        <v>141</v>
      </c>
      <c r="K22">
        <v>7</v>
      </c>
      <c r="L22">
        <v>1.08</v>
      </c>
      <c r="M22" t="s">
        <v>142</v>
      </c>
      <c r="N22">
        <v>160</v>
      </c>
      <c r="O22">
        <v>24.73</v>
      </c>
      <c r="P22" t="s">
        <v>143</v>
      </c>
      <c r="Q22">
        <v>0</v>
      </c>
      <c r="R22">
        <v>0</v>
      </c>
      <c r="S22" t="s">
        <v>144</v>
      </c>
      <c r="T22">
        <v>29</v>
      </c>
      <c r="U22">
        <v>4.4800000000000004</v>
      </c>
      <c r="V22" t="s">
        <v>145</v>
      </c>
      <c r="W22">
        <v>246</v>
      </c>
      <c r="X22">
        <v>38.020000000000003</v>
      </c>
      <c r="Y22" t="s">
        <v>146</v>
      </c>
      <c r="Z22">
        <v>36</v>
      </c>
      <c r="AA22">
        <v>5.56</v>
      </c>
      <c r="AB22" t="s">
        <v>147</v>
      </c>
      <c r="AC22">
        <v>23</v>
      </c>
      <c r="AD22">
        <v>3.55</v>
      </c>
      <c r="AE22" t="s">
        <v>148</v>
      </c>
      <c r="AF22">
        <v>8</v>
      </c>
      <c r="AG22">
        <v>1.24</v>
      </c>
      <c r="AH22" t="s">
        <v>149</v>
      </c>
      <c r="AI22">
        <v>138</v>
      </c>
      <c r="AJ22">
        <v>21.33</v>
      </c>
    </row>
    <row r="23" spans="1:36">
      <c r="A23">
        <v>1</v>
      </c>
      <c r="B23" t="s">
        <v>6</v>
      </c>
      <c r="C23" t="s">
        <v>153</v>
      </c>
      <c r="D23">
        <v>4</v>
      </c>
      <c r="E23">
        <v>1485</v>
      </c>
      <c r="F23">
        <v>965</v>
      </c>
      <c r="G23">
        <v>520</v>
      </c>
      <c r="H23">
        <v>14</v>
      </c>
      <c r="I23">
        <v>951</v>
      </c>
      <c r="J23" t="s">
        <v>141</v>
      </c>
      <c r="K23">
        <v>6</v>
      </c>
      <c r="L23">
        <v>0.63</v>
      </c>
      <c r="M23" t="s">
        <v>142</v>
      </c>
      <c r="N23">
        <v>262</v>
      </c>
      <c r="O23">
        <v>27.55</v>
      </c>
      <c r="P23" t="s">
        <v>143</v>
      </c>
      <c r="Q23">
        <v>2</v>
      </c>
      <c r="R23">
        <v>0.21</v>
      </c>
      <c r="S23" t="s">
        <v>144</v>
      </c>
      <c r="T23">
        <v>25</v>
      </c>
      <c r="U23">
        <v>2.63</v>
      </c>
      <c r="V23" t="s">
        <v>145</v>
      </c>
      <c r="W23">
        <v>358</v>
      </c>
      <c r="X23">
        <v>37.64</v>
      </c>
      <c r="Y23" t="s">
        <v>146</v>
      </c>
      <c r="Z23">
        <v>55</v>
      </c>
      <c r="AA23">
        <v>5.78</v>
      </c>
      <c r="AB23" t="s">
        <v>147</v>
      </c>
      <c r="AC23">
        <v>36</v>
      </c>
      <c r="AD23">
        <v>3.79</v>
      </c>
      <c r="AE23" t="s">
        <v>148</v>
      </c>
      <c r="AF23">
        <v>17</v>
      </c>
      <c r="AG23">
        <v>1.79</v>
      </c>
      <c r="AH23" t="s">
        <v>149</v>
      </c>
      <c r="AI23">
        <v>190</v>
      </c>
      <c r="AJ23">
        <v>19.98</v>
      </c>
    </row>
    <row r="24" spans="1:36">
      <c r="A24">
        <v>1</v>
      </c>
      <c r="B24" t="s">
        <v>6</v>
      </c>
      <c r="C24" t="s">
        <v>153</v>
      </c>
      <c r="D24">
        <v>5</v>
      </c>
      <c r="E24">
        <v>1140</v>
      </c>
      <c r="F24">
        <v>702</v>
      </c>
      <c r="G24">
        <v>438</v>
      </c>
      <c r="H24">
        <v>7</v>
      </c>
      <c r="I24">
        <v>695</v>
      </c>
      <c r="J24" t="s">
        <v>141</v>
      </c>
      <c r="K24">
        <v>5</v>
      </c>
      <c r="L24">
        <v>0.72</v>
      </c>
      <c r="M24" t="s">
        <v>142</v>
      </c>
      <c r="N24">
        <v>179</v>
      </c>
      <c r="O24">
        <v>25.76</v>
      </c>
      <c r="P24" t="s">
        <v>143</v>
      </c>
      <c r="Q24">
        <v>1</v>
      </c>
      <c r="R24">
        <v>0.14000000000000001</v>
      </c>
      <c r="S24" t="s">
        <v>144</v>
      </c>
      <c r="T24">
        <v>14</v>
      </c>
      <c r="U24">
        <v>2.0099999999999998</v>
      </c>
      <c r="V24" t="s">
        <v>145</v>
      </c>
      <c r="W24">
        <v>286</v>
      </c>
      <c r="X24">
        <v>41.15</v>
      </c>
      <c r="Y24" t="s">
        <v>146</v>
      </c>
      <c r="Z24">
        <v>28</v>
      </c>
      <c r="AA24">
        <v>4.03</v>
      </c>
      <c r="AB24" t="s">
        <v>147</v>
      </c>
      <c r="AC24">
        <v>16</v>
      </c>
      <c r="AD24">
        <v>2.2999999999999998</v>
      </c>
      <c r="AE24" t="s">
        <v>148</v>
      </c>
      <c r="AF24">
        <v>15</v>
      </c>
      <c r="AG24">
        <v>2.16</v>
      </c>
      <c r="AH24" t="s">
        <v>149</v>
      </c>
      <c r="AI24">
        <v>151</v>
      </c>
      <c r="AJ24">
        <v>21.73</v>
      </c>
    </row>
    <row r="25" spans="1:36">
      <c r="A25">
        <v>1</v>
      </c>
      <c r="B25" t="s">
        <v>6</v>
      </c>
      <c r="C25" t="s">
        <v>153</v>
      </c>
      <c r="D25">
        <v>6</v>
      </c>
      <c r="E25">
        <v>1281</v>
      </c>
      <c r="F25">
        <v>863</v>
      </c>
      <c r="G25">
        <v>418</v>
      </c>
      <c r="H25">
        <v>12</v>
      </c>
      <c r="I25">
        <v>851</v>
      </c>
      <c r="J25" t="s">
        <v>141</v>
      </c>
      <c r="K25">
        <v>13</v>
      </c>
      <c r="L25">
        <v>1.53</v>
      </c>
      <c r="M25" t="s">
        <v>142</v>
      </c>
      <c r="N25">
        <v>223</v>
      </c>
      <c r="O25">
        <v>26.2</v>
      </c>
      <c r="P25" t="s">
        <v>143</v>
      </c>
      <c r="Q25">
        <v>0</v>
      </c>
      <c r="R25">
        <v>0</v>
      </c>
      <c r="S25" t="s">
        <v>144</v>
      </c>
      <c r="T25">
        <v>14</v>
      </c>
      <c r="U25">
        <v>1.65</v>
      </c>
      <c r="V25" t="s">
        <v>145</v>
      </c>
      <c r="W25">
        <v>391</v>
      </c>
      <c r="X25">
        <v>45.95</v>
      </c>
      <c r="Y25" t="s">
        <v>146</v>
      </c>
      <c r="Z25">
        <v>22</v>
      </c>
      <c r="AA25">
        <v>2.59</v>
      </c>
      <c r="AB25" t="s">
        <v>147</v>
      </c>
      <c r="AC25">
        <v>23</v>
      </c>
      <c r="AD25">
        <v>2.7</v>
      </c>
      <c r="AE25" t="s">
        <v>148</v>
      </c>
      <c r="AF25">
        <v>17</v>
      </c>
      <c r="AG25">
        <v>2</v>
      </c>
      <c r="AH25" t="s">
        <v>149</v>
      </c>
      <c r="AI25">
        <v>148</v>
      </c>
      <c r="AJ25">
        <v>17.39</v>
      </c>
    </row>
    <row r="26" spans="1:36">
      <c r="A26">
        <v>1</v>
      </c>
      <c r="B26" t="s">
        <v>6</v>
      </c>
      <c r="C26" t="s">
        <v>153</v>
      </c>
      <c r="D26">
        <v>7</v>
      </c>
      <c r="E26">
        <v>1213</v>
      </c>
      <c r="F26">
        <v>854</v>
      </c>
      <c r="G26">
        <v>359</v>
      </c>
      <c r="H26">
        <v>8</v>
      </c>
      <c r="I26">
        <v>846</v>
      </c>
      <c r="J26" t="s">
        <v>141</v>
      </c>
      <c r="K26">
        <v>4</v>
      </c>
      <c r="L26">
        <v>0.47</v>
      </c>
      <c r="M26" t="s">
        <v>142</v>
      </c>
      <c r="N26">
        <v>275</v>
      </c>
      <c r="O26">
        <v>32.51</v>
      </c>
      <c r="P26" t="s">
        <v>143</v>
      </c>
      <c r="Q26">
        <v>2</v>
      </c>
      <c r="R26">
        <v>0.24</v>
      </c>
      <c r="S26" t="s">
        <v>144</v>
      </c>
      <c r="T26">
        <v>23</v>
      </c>
      <c r="U26">
        <v>2.72</v>
      </c>
      <c r="V26" t="s">
        <v>145</v>
      </c>
      <c r="W26">
        <v>398</v>
      </c>
      <c r="X26">
        <v>47.04</v>
      </c>
      <c r="Y26" t="s">
        <v>146</v>
      </c>
      <c r="Z26">
        <v>57</v>
      </c>
      <c r="AA26">
        <v>6.74</v>
      </c>
      <c r="AB26" t="s">
        <v>147</v>
      </c>
      <c r="AC26">
        <v>10</v>
      </c>
      <c r="AD26">
        <v>1.18</v>
      </c>
      <c r="AE26" t="s">
        <v>148</v>
      </c>
      <c r="AF26">
        <v>12</v>
      </c>
      <c r="AG26">
        <v>1.42</v>
      </c>
      <c r="AH26" t="s">
        <v>149</v>
      </c>
      <c r="AI26">
        <v>65</v>
      </c>
      <c r="AJ26">
        <v>7.68</v>
      </c>
    </row>
    <row r="27" spans="1:36">
      <c r="A27">
        <v>1</v>
      </c>
      <c r="B27" t="s">
        <v>6</v>
      </c>
      <c r="C27" t="s">
        <v>153</v>
      </c>
      <c r="D27">
        <v>8</v>
      </c>
      <c r="E27">
        <v>1079</v>
      </c>
      <c r="F27">
        <v>710</v>
      </c>
      <c r="G27">
        <v>369</v>
      </c>
      <c r="H27">
        <v>9</v>
      </c>
      <c r="I27">
        <v>701</v>
      </c>
      <c r="J27" t="s">
        <v>141</v>
      </c>
      <c r="K27">
        <v>6</v>
      </c>
      <c r="L27">
        <v>0.86</v>
      </c>
      <c r="M27" t="s">
        <v>142</v>
      </c>
      <c r="N27">
        <v>161</v>
      </c>
      <c r="O27">
        <v>22.97</v>
      </c>
      <c r="P27" t="s">
        <v>143</v>
      </c>
      <c r="Q27">
        <v>2</v>
      </c>
      <c r="R27">
        <v>0.28999999999999998</v>
      </c>
      <c r="S27" t="s">
        <v>144</v>
      </c>
      <c r="T27">
        <v>12</v>
      </c>
      <c r="U27">
        <v>1.71</v>
      </c>
      <c r="V27" t="s">
        <v>145</v>
      </c>
      <c r="W27">
        <v>302</v>
      </c>
      <c r="X27">
        <v>43.08</v>
      </c>
      <c r="Y27" t="s">
        <v>146</v>
      </c>
      <c r="Z27">
        <v>36</v>
      </c>
      <c r="AA27">
        <v>5.14</v>
      </c>
      <c r="AB27" t="s">
        <v>147</v>
      </c>
      <c r="AC27">
        <v>18</v>
      </c>
      <c r="AD27">
        <v>2.57</v>
      </c>
      <c r="AE27" t="s">
        <v>148</v>
      </c>
      <c r="AF27">
        <v>13</v>
      </c>
      <c r="AG27">
        <v>1.85</v>
      </c>
      <c r="AH27" t="s">
        <v>149</v>
      </c>
      <c r="AI27">
        <v>151</v>
      </c>
      <c r="AJ27">
        <v>21.54</v>
      </c>
    </row>
    <row r="28" spans="1:36">
      <c r="A28">
        <v>1</v>
      </c>
      <c r="B28" t="s">
        <v>6</v>
      </c>
      <c r="C28" t="s">
        <v>153</v>
      </c>
      <c r="D28">
        <v>9</v>
      </c>
      <c r="E28">
        <v>1007</v>
      </c>
      <c r="F28">
        <v>653</v>
      </c>
      <c r="G28">
        <v>354</v>
      </c>
      <c r="H28">
        <v>7</v>
      </c>
      <c r="I28">
        <v>646</v>
      </c>
      <c r="J28" t="s">
        <v>141</v>
      </c>
      <c r="K28">
        <v>4</v>
      </c>
      <c r="L28">
        <v>0.62</v>
      </c>
      <c r="M28" t="s">
        <v>142</v>
      </c>
      <c r="N28">
        <v>161</v>
      </c>
      <c r="O28">
        <v>24.92</v>
      </c>
      <c r="P28" t="s">
        <v>143</v>
      </c>
      <c r="Q28">
        <v>1</v>
      </c>
      <c r="R28">
        <v>0.15</v>
      </c>
      <c r="S28" t="s">
        <v>144</v>
      </c>
      <c r="T28">
        <v>6</v>
      </c>
      <c r="U28">
        <v>0.93</v>
      </c>
      <c r="V28" t="s">
        <v>145</v>
      </c>
      <c r="W28">
        <v>375</v>
      </c>
      <c r="X28">
        <v>58.05</v>
      </c>
      <c r="Y28" t="s">
        <v>146</v>
      </c>
      <c r="Z28">
        <v>53</v>
      </c>
      <c r="AA28">
        <v>8.1999999999999993</v>
      </c>
      <c r="AB28" t="s">
        <v>147</v>
      </c>
      <c r="AC28">
        <v>13</v>
      </c>
      <c r="AD28">
        <v>2.0099999999999998</v>
      </c>
      <c r="AE28" t="s">
        <v>148</v>
      </c>
      <c r="AF28">
        <v>5</v>
      </c>
      <c r="AG28">
        <v>0.77</v>
      </c>
      <c r="AH28" t="s">
        <v>149</v>
      </c>
      <c r="AI28">
        <v>28</v>
      </c>
      <c r="AJ28">
        <v>4.33</v>
      </c>
    </row>
    <row r="29" spans="1:36">
      <c r="A29">
        <v>1</v>
      </c>
      <c r="B29" t="s">
        <v>6</v>
      </c>
      <c r="C29" t="s">
        <v>153</v>
      </c>
      <c r="D29">
        <v>10</v>
      </c>
      <c r="E29">
        <v>1316</v>
      </c>
      <c r="F29">
        <v>862</v>
      </c>
      <c r="G29">
        <v>454</v>
      </c>
      <c r="H29">
        <v>6</v>
      </c>
      <c r="I29">
        <v>856</v>
      </c>
      <c r="J29" t="s">
        <v>141</v>
      </c>
      <c r="K29">
        <v>9</v>
      </c>
      <c r="L29">
        <v>1.05</v>
      </c>
      <c r="M29" t="s">
        <v>142</v>
      </c>
      <c r="N29">
        <v>177</v>
      </c>
      <c r="O29">
        <v>20.68</v>
      </c>
      <c r="P29" t="s">
        <v>143</v>
      </c>
      <c r="Q29">
        <v>2</v>
      </c>
      <c r="R29">
        <v>0.23</v>
      </c>
      <c r="S29" t="s">
        <v>144</v>
      </c>
      <c r="T29">
        <v>12</v>
      </c>
      <c r="U29">
        <v>1.4</v>
      </c>
      <c r="V29" t="s">
        <v>145</v>
      </c>
      <c r="W29">
        <v>341</v>
      </c>
      <c r="X29">
        <v>39.840000000000003</v>
      </c>
      <c r="Y29" t="s">
        <v>146</v>
      </c>
      <c r="Z29">
        <v>58</v>
      </c>
      <c r="AA29">
        <v>6.78</v>
      </c>
      <c r="AB29" t="s">
        <v>147</v>
      </c>
      <c r="AC29">
        <v>39</v>
      </c>
      <c r="AD29">
        <v>4.5599999999999996</v>
      </c>
      <c r="AE29" t="s">
        <v>148</v>
      </c>
      <c r="AF29">
        <v>17</v>
      </c>
      <c r="AG29">
        <v>1.99</v>
      </c>
      <c r="AH29" t="s">
        <v>149</v>
      </c>
      <c r="AI29">
        <v>201</v>
      </c>
      <c r="AJ29">
        <v>23.48</v>
      </c>
    </row>
    <row r="30" spans="1:36">
      <c r="A30">
        <v>1</v>
      </c>
      <c r="B30" t="s">
        <v>6</v>
      </c>
      <c r="C30" t="s">
        <v>153</v>
      </c>
      <c r="D30">
        <v>11</v>
      </c>
      <c r="E30">
        <v>1348</v>
      </c>
      <c r="F30">
        <v>895</v>
      </c>
      <c r="G30">
        <v>453</v>
      </c>
      <c r="H30">
        <v>12</v>
      </c>
      <c r="I30">
        <v>883</v>
      </c>
      <c r="J30" t="s">
        <v>141</v>
      </c>
      <c r="K30">
        <v>6</v>
      </c>
      <c r="L30">
        <v>0.68</v>
      </c>
      <c r="M30" t="s">
        <v>142</v>
      </c>
      <c r="N30">
        <v>210</v>
      </c>
      <c r="O30">
        <v>23.78</v>
      </c>
      <c r="P30" t="s">
        <v>143</v>
      </c>
      <c r="Q30">
        <v>4</v>
      </c>
      <c r="R30">
        <v>0.45</v>
      </c>
      <c r="S30" t="s">
        <v>144</v>
      </c>
      <c r="T30">
        <v>25</v>
      </c>
      <c r="U30">
        <v>2.83</v>
      </c>
      <c r="V30" t="s">
        <v>145</v>
      </c>
      <c r="W30">
        <v>397</v>
      </c>
      <c r="X30">
        <v>44.96</v>
      </c>
      <c r="Y30" t="s">
        <v>146</v>
      </c>
      <c r="Z30">
        <v>65</v>
      </c>
      <c r="AA30">
        <v>7.36</v>
      </c>
      <c r="AB30" t="s">
        <v>147</v>
      </c>
      <c r="AC30">
        <v>30</v>
      </c>
      <c r="AD30">
        <v>3.4</v>
      </c>
      <c r="AE30" t="s">
        <v>148</v>
      </c>
      <c r="AF30">
        <v>12</v>
      </c>
      <c r="AG30">
        <v>1.36</v>
      </c>
      <c r="AH30" t="s">
        <v>149</v>
      </c>
      <c r="AI30">
        <v>134</v>
      </c>
      <c r="AJ30">
        <v>15.18</v>
      </c>
    </row>
    <row r="31" spans="1:36">
      <c r="A31">
        <v>1</v>
      </c>
      <c r="B31" t="s">
        <v>6</v>
      </c>
      <c r="C31" t="s">
        <v>153</v>
      </c>
      <c r="D31">
        <v>12</v>
      </c>
      <c r="E31">
        <v>1323</v>
      </c>
      <c r="F31">
        <v>759</v>
      </c>
      <c r="G31">
        <v>564</v>
      </c>
      <c r="H31">
        <v>10</v>
      </c>
      <c r="I31">
        <v>749</v>
      </c>
      <c r="J31" t="s">
        <v>141</v>
      </c>
      <c r="K31">
        <v>15</v>
      </c>
      <c r="L31">
        <v>2</v>
      </c>
      <c r="M31" t="s">
        <v>142</v>
      </c>
      <c r="N31">
        <v>109</v>
      </c>
      <c r="O31">
        <v>14.55</v>
      </c>
      <c r="P31" t="s">
        <v>143</v>
      </c>
      <c r="Q31">
        <v>1</v>
      </c>
      <c r="R31">
        <v>0.13</v>
      </c>
      <c r="S31" t="s">
        <v>144</v>
      </c>
      <c r="T31">
        <v>1</v>
      </c>
      <c r="U31">
        <v>0.13</v>
      </c>
      <c r="V31" t="s">
        <v>145</v>
      </c>
      <c r="W31">
        <v>293</v>
      </c>
      <c r="X31">
        <v>39.119999999999997</v>
      </c>
      <c r="Y31" t="s">
        <v>146</v>
      </c>
      <c r="Z31">
        <v>31</v>
      </c>
      <c r="AA31">
        <v>4.1399999999999997</v>
      </c>
      <c r="AB31" t="s">
        <v>147</v>
      </c>
      <c r="AC31">
        <v>31</v>
      </c>
      <c r="AD31">
        <v>4.1399999999999997</v>
      </c>
      <c r="AE31" t="s">
        <v>148</v>
      </c>
      <c r="AF31">
        <v>29</v>
      </c>
      <c r="AG31">
        <v>3.87</v>
      </c>
      <c r="AH31" t="s">
        <v>149</v>
      </c>
      <c r="AI31">
        <v>239</v>
      </c>
      <c r="AJ31">
        <v>31.91</v>
      </c>
    </row>
    <row r="32" spans="1:36">
      <c r="A32">
        <v>1</v>
      </c>
      <c r="B32" t="s">
        <v>6</v>
      </c>
      <c r="C32" t="s">
        <v>153</v>
      </c>
      <c r="D32">
        <v>13</v>
      </c>
      <c r="E32">
        <v>1105</v>
      </c>
      <c r="F32">
        <v>684</v>
      </c>
      <c r="G32">
        <v>421</v>
      </c>
      <c r="H32">
        <v>15</v>
      </c>
      <c r="I32">
        <v>669</v>
      </c>
      <c r="J32" t="s">
        <v>141</v>
      </c>
      <c r="K32">
        <v>12</v>
      </c>
      <c r="L32">
        <v>1.79</v>
      </c>
      <c r="M32" t="s">
        <v>142</v>
      </c>
      <c r="N32">
        <v>95</v>
      </c>
      <c r="O32">
        <v>14.2</v>
      </c>
      <c r="P32" t="s">
        <v>143</v>
      </c>
      <c r="Q32">
        <v>2</v>
      </c>
      <c r="R32">
        <v>0.3</v>
      </c>
      <c r="S32" t="s">
        <v>144</v>
      </c>
      <c r="T32">
        <v>20</v>
      </c>
      <c r="U32">
        <v>2.99</v>
      </c>
      <c r="V32" t="s">
        <v>145</v>
      </c>
      <c r="W32">
        <v>237</v>
      </c>
      <c r="X32">
        <v>35.43</v>
      </c>
      <c r="Y32" t="s">
        <v>146</v>
      </c>
      <c r="Z32">
        <v>31</v>
      </c>
      <c r="AA32">
        <v>4.63</v>
      </c>
      <c r="AB32" t="s">
        <v>147</v>
      </c>
      <c r="AC32">
        <v>37</v>
      </c>
      <c r="AD32">
        <v>5.53</v>
      </c>
      <c r="AE32" t="s">
        <v>148</v>
      </c>
      <c r="AF32">
        <v>17</v>
      </c>
      <c r="AG32">
        <v>2.54</v>
      </c>
      <c r="AH32" t="s">
        <v>149</v>
      </c>
      <c r="AI32">
        <v>218</v>
      </c>
      <c r="AJ32">
        <v>32.590000000000003</v>
      </c>
    </row>
    <row r="33" spans="1:36">
      <c r="A33">
        <v>1</v>
      </c>
      <c r="B33" t="s">
        <v>6</v>
      </c>
      <c r="C33" t="s">
        <v>153</v>
      </c>
      <c r="D33">
        <v>14</v>
      </c>
      <c r="E33">
        <v>1416</v>
      </c>
      <c r="F33">
        <v>892</v>
      </c>
      <c r="G33">
        <v>524</v>
      </c>
      <c r="H33">
        <v>9</v>
      </c>
      <c r="I33">
        <v>883</v>
      </c>
      <c r="J33" t="s">
        <v>141</v>
      </c>
      <c r="K33">
        <v>11</v>
      </c>
      <c r="L33">
        <v>1.25</v>
      </c>
      <c r="M33" t="s">
        <v>142</v>
      </c>
      <c r="N33">
        <v>175</v>
      </c>
      <c r="O33">
        <v>19.82</v>
      </c>
      <c r="P33" t="s">
        <v>143</v>
      </c>
      <c r="Q33">
        <v>2</v>
      </c>
      <c r="R33">
        <v>0.23</v>
      </c>
      <c r="S33" t="s">
        <v>144</v>
      </c>
      <c r="T33">
        <v>15</v>
      </c>
      <c r="U33">
        <v>1.7</v>
      </c>
      <c r="V33" t="s">
        <v>145</v>
      </c>
      <c r="W33">
        <v>382</v>
      </c>
      <c r="X33">
        <v>43.26</v>
      </c>
      <c r="Y33" t="s">
        <v>146</v>
      </c>
      <c r="Z33">
        <v>41</v>
      </c>
      <c r="AA33">
        <v>4.6399999999999997</v>
      </c>
      <c r="AB33" t="s">
        <v>147</v>
      </c>
      <c r="AC33">
        <v>28</v>
      </c>
      <c r="AD33">
        <v>3.17</v>
      </c>
      <c r="AE33" t="s">
        <v>148</v>
      </c>
      <c r="AF33">
        <v>26</v>
      </c>
      <c r="AG33">
        <v>2.94</v>
      </c>
      <c r="AH33" t="s">
        <v>149</v>
      </c>
      <c r="AI33">
        <v>203</v>
      </c>
      <c r="AJ33">
        <v>22.99</v>
      </c>
    </row>
    <row r="34" spans="1:36">
      <c r="A34">
        <v>1</v>
      </c>
      <c r="B34" t="s">
        <v>6</v>
      </c>
      <c r="C34" t="s">
        <v>153</v>
      </c>
      <c r="D34">
        <v>15</v>
      </c>
      <c r="E34">
        <v>1261</v>
      </c>
      <c r="F34">
        <v>730</v>
      </c>
      <c r="G34">
        <v>531</v>
      </c>
      <c r="H34">
        <v>11</v>
      </c>
      <c r="I34">
        <v>719</v>
      </c>
      <c r="J34" t="s">
        <v>141</v>
      </c>
      <c r="K34">
        <v>6</v>
      </c>
      <c r="L34">
        <v>0.83</v>
      </c>
      <c r="M34" t="s">
        <v>142</v>
      </c>
      <c r="N34">
        <v>191</v>
      </c>
      <c r="O34">
        <v>26.56</v>
      </c>
      <c r="P34" t="s">
        <v>143</v>
      </c>
      <c r="Q34">
        <v>2</v>
      </c>
      <c r="R34">
        <v>0.28000000000000003</v>
      </c>
      <c r="S34" t="s">
        <v>144</v>
      </c>
      <c r="T34">
        <v>9</v>
      </c>
      <c r="U34">
        <v>1.25</v>
      </c>
      <c r="V34" t="s">
        <v>145</v>
      </c>
      <c r="W34">
        <v>283</v>
      </c>
      <c r="X34">
        <v>39.36</v>
      </c>
      <c r="Y34" t="s">
        <v>146</v>
      </c>
      <c r="Z34">
        <v>36</v>
      </c>
      <c r="AA34">
        <v>5.01</v>
      </c>
      <c r="AB34" t="s">
        <v>147</v>
      </c>
      <c r="AC34">
        <v>23</v>
      </c>
      <c r="AD34">
        <v>3.2</v>
      </c>
      <c r="AE34" t="s">
        <v>148</v>
      </c>
      <c r="AF34">
        <v>22</v>
      </c>
      <c r="AG34">
        <v>3.06</v>
      </c>
      <c r="AH34" t="s">
        <v>149</v>
      </c>
      <c r="AI34">
        <v>147</v>
      </c>
      <c r="AJ34">
        <v>20.45</v>
      </c>
    </row>
    <row r="35" spans="1:36">
      <c r="A35">
        <v>1</v>
      </c>
      <c r="B35" t="s">
        <v>6</v>
      </c>
      <c r="C35" t="s">
        <v>9</v>
      </c>
      <c r="D35">
        <v>1</v>
      </c>
      <c r="E35">
        <v>994</v>
      </c>
      <c r="F35">
        <v>643</v>
      </c>
      <c r="G35">
        <v>351</v>
      </c>
      <c r="H35">
        <v>9</v>
      </c>
      <c r="I35">
        <v>634</v>
      </c>
      <c r="J35" t="s">
        <v>141</v>
      </c>
      <c r="K35">
        <v>3</v>
      </c>
      <c r="L35">
        <v>0.47</v>
      </c>
      <c r="M35" t="s">
        <v>142</v>
      </c>
      <c r="N35">
        <v>60</v>
      </c>
      <c r="O35">
        <v>9.4600000000000009</v>
      </c>
      <c r="P35" t="s">
        <v>143</v>
      </c>
      <c r="Q35">
        <v>0</v>
      </c>
      <c r="R35">
        <v>0</v>
      </c>
      <c r="S35" t="s">
        <v>144</v>
      </c>
      <c r="T35">
        <v>10</v>
      </c>
      <c r="U35">
        <v>1.58</v>
      </c>
      <c r="V35" t="s">
        <v>145</v>
      </c>
      <c r="W35">
        <v>391</v>
      </c>
      <c r="X35">
        <v>61.67</v>
      </c>
      <c r="Y35" t="s">
        <v>146</v>
      </c>
      <c r="Z35">
        <v>28</v>
      </c>
      <c r="AA35">
        <v>4.42</v>
      </c>
      <c r="AB35" t="s">
        <v>147</v>
      </c>
      <c r="AC35">
        <v>19</v>
      </c>
      <c r="AD35">
        <v>3</v>
      </c>
      <c r="AE35" t="s">
        <v>148</v>
      </c>
      <c r="AF35">
        <v>7</v>
      </c>
      <c r="AG35">
        <v>1.1000000000000001</v>
      </c>
      <c r="AH35" t="s">
        <v>149</v>
      </c>
      <c r="AI35">
        <v>116</v>
      </c>
      <c r="AJ35">
        <v>18.3</v>
      </c>
    </row>
    <row r="36" spans="1:36">
      <c r="A36">
        <v>1</v>
      </c>
      <c r="B36" t="s">
        <v>6</v>
      </c>
      <c r="C36" t="s">
        <v>9</v>
      </c>
      <c r="D36">
        <v>2</v>
      </c>
      <c r="E36">
        <v>1146</v>
      </c>
      <c r="F36">
        <v>782</v>
      </c>
      <c r="G36">
        <v>364</v>
      </c>
      <c r="H36">
        <v>8</v>
      </c>
      <c r="I36">
        <v>774</v>
      </c>
      <c r="J36" t="s">
        <v>141</v>
      </c>
      <c r="K36">
        <v>2</v>
      </c>
      <c r="L36">
        <v>0.26</v>
      </c>
      <c r="M36" t="s">
        <v>142</v>
      </c>
      <c r="N36">
        <v>96</v>
      </c>
      <c r="O36">
        <v>12.4</v>
      </c>
      <c r="P36" t="s">
        <v>143</v>
      </c>
      <c r="Q36">
        <v>1</v>
      </c>
      <c r="R36">
        <v>0.13</v>
      </c>
      <c r="S36" t="s">
        <v>144</v>
      </c>
      <c r="T36">
        <v>16</v>
      </c>
      <c r="U36">
        <v>2.0699999999999998</v>
      </c>
      <c r="V36" t="s">
        <v>145</v>
      </c>
      <c r="W36">
        <v>437</v>
      </c>
      <c r="X36">
        <v>56.46</v>
      </c>
      <c r="Y36" t="s">
        <v>146</v>
      </c>
      <c r="Z36">
        <v>100</v>
      </c>
      <c r="AA36">
        <v>12.92</v>
      </c>
      <c r="AB36" t="s">
        <v>147</v>
      </c>
      <c r="AC36">
        <v>16</v>
      </c>
      <c r="AD36">
        <v>2.0699999999999998</v>
      </c>
      <c r="AE36" t="s">
        <v>148</v>
      </c>
      <c r="AF36">
        <v>12</v>
      </c>
      <c r="AG36">
        <v>1.55</v>
      </c>
      <c r="AH36" t="s">
        <v>149</v>
      </c>
      <c r="AI36">
        <v>94</v>
      </c>
      <c r="AJ36">
        <v>12.14</v>
      </c>
    </row>
    <row r="37" spans="1:36">
      <c r="A37">
        <v>1</v>
      </c>
      <c r="B37" t="s">
        <v>6</v>
      </c>
      <c r="C37" t="s">
        <v>9</v>
      </c>
      <c r="D37">
        <v>3</v>
      </c>
      <c r="E37">
        <v>1206</v>
      </c>
      <c r="F37">
        <v>870</v>
      </c>
      <c r="G37">
        <v>336</v>
      </c>
      <c r="H37">
        <v>14</v>
      </c>
      <c r="I37">
        <v>856</v>
      </c>
      <c r="J37" t="s">
        <v>141</v>
      </c>
      <c r="K37">
        <v>8</v>
      </c>
      <c r="L37">
        <v>0.93</v>
      </c>
      <c r="M37" t="s">
        <v>142</v>
      </c>
      <c r="N37">
        <v>46</v>
      </c>
      <c r="O37">
        <v>5.37</v>
      </c>
      <c r="P37" t="s">
        <v>143</v>
      </c>
      <c r="Q37">
        <v>0</v>
      </c>
      <c r="R37">
        <v>0</v>
      </c>
      <c r="S37" t="s">
        <v>144</v>
      </c>
      <c r="T37">
        <v>18</v>
      </c>
      <c r="U37">
        <v>2.1</v>
      </c>
      <c r="V37" t="s">
        <v>145</v>
      </c>
      <c r="W37">
        <v>415</v>
      </c>
      <c r="X37">
        <v>48.48</v>
      </c>
      <c r="Y37" t="s">
        <v>146</v>
      </c>
      <c r="Z37">
        <v>34</v>
      </c>
      <c r="AA37">
        <v>3.97</v>
      </c>
      <c r="AB37" t="s">
        <v>147</v>
      </c>
      <c r="AC37">
        <v>54</v>
      </c>
      <c r="AD37">
        <v>6.31</v>
      </c>
      <c r="AE37" t="s">
        <v>148</v>
      </c>
      <c r="AF37">
        <v>26</v>
      </c>
      <c r="AG37">
        <v>3.04</v>
      </c>
      <c r="AH37" t="s">
        <v>149</v>
      </c>
      <c r="AI37">
        <v>255</v>
      </c>
      <c r="AJ37">
        <v>29.79</v>
      </c>
    </row>
    <row r="38" spans="1:36">
      <c r="A38">
        <v>1</v>
      </c>
      <c r="B38" t="s">
        <v>6</v>
      </c>
      <c r="C38" t="s">
        <v>9</v>
      </c>
      <c r="D38">
        <v>4</v>
      </c>
      <c r="E38">
        <v>1042</v>
      </c>
      <c r="F38">
        <v>736</v>
      </c>
      <c r="G38">
        <v>306</v>
      </c>
      <c r="H38">
        <v>8</v>
      </c>
      <c r="I38">
        <v>728</v>
      </c>
      <c r="J38" t="s">
        <v>141</v>
      </c>
      <c r="K38">
        <v>7</v>
      </c>
      <c r="L38">
        <v>0.96</v>
      </c>
      <c r="M38" t="s">
        <v>142</v>
      </c>
      <c r="N38">
        <v>68</v>
      </c>
      <c r="O38">
        <v>9.34</v>
      </c>
      <c r="P38" t="s">
        <v>143</v>
      </c>
      <c r="Q38">
        <v>3</v>
      </c>
      <c r="R38">
        <v>0.41</v>
      </c>
      <c r="S38" t="s">
        <v>144</v>
      </c>
      <c r="T38">
        <v>10</v>
      </c>
      <c r="U38">
        <v>1.37</v>
      </c>
      <c r="V38" t="s">
        <v>145</v>
      </c>
      <c r="W38">
        <v>335</v>
      </c>
      <c r="X38">
        <v>46.02</v>
      </c>
      <c r="Y38" t="s">
        <v>146</v>
      </c>
      <c r="Z38">
        <v>40</v>
      </c>
      <c r="AA38">
        <v>5.49</v>
      </c>
      <c r="AB38" t="s">
        <v>147</v>
      </c>
      <c r="AC38">
        <v>39</v>
      </c>
      <c r="AD38">
        <v>5.36</v>
      </c>
      <c r="AE38" t="s">
        <v>148</v>
      </c>
      <c r="AF38">
        <v>18</v>
      </c>
      <c r="AG38">
        <v>2.4700000000000002</v>
      </c>
      <c r="AH38" t="s">
        <v>149</v>
      </c>
      <c r="AI38">
        <v>208</v>
      </c>
      <c r="AJ38">
        <v>28.57</v>
      </c>
    </row>
    <row r="39" spans="1:36">
      <c r="A39">
        <v>1</v>
      </c>
      <c r="B39" t="s">
        <v>6</v>
      </c>
      <c r="C39" t="s">
        <v>9</v>
      </c>
      <c r="D39">
        <v>5</v>
      </c>
      <c r="E39">
        <v>826</v>
      </c>
      <c r="F39">
        <v>520</v>
      </c>
      <c r="G39">
        <v>306</v>
      </c>
      <c r="H39">
        <v>8</v>
      </c>
      <c r="I39">
        <v>512</v>
      </c>
      <c r="J39" t="s">
        <v>141</v>
      </c>
      <c r="K39">
        <v>10</v>
      </c>
      <c r="L39">
        <v>1.95</v>
      </c>
      <c r="M39" t="s">
        <v>142</v>
      </c>
      <c r="N39">
        <v>59</v>
      </c>
      <c r="O39">
        <v>11.52</v>
      </c>
      <c r="P39" t="s">
        <v>143</v>
      </c>
      <c r="Q39">
        <v>1</v>
      </c>
      <c r="R39">
        <v>0.2</v>
      </c>
      <c r="S39" t="s">
        <v>144</v>
      </c>
      <c r="T39">
        <v>6</v>
      </c>
      <c r="U39">
        <v>1.17</v>
      </c>
      <c r="V39" t="s">
        <v>145</v>
      </c>
      <c r="W39">
        <v>254</v>
      </c>
      <c r="X39">
        <v>49.61</v>
      </c>
      <c r="Y39" t="s">
        <v>146</v>
      </c>
      <c r="Z39">
        <v>19</v>
      </c>
      <c r="AA39">
        <v>3.71</v>
      </c>
      <c r="AB39" t="s">
        <v>147</v>
      </c>
      <c r="AC39">
        <v>22</v>
      </c>
      <c r="AD39">
        <v>4.3</v>
      </c>
      <c r="AE39" t="s">
        <v>148</v>
      </c>
      <c r="AF39">
        <v>17</v>
      </c>
      <c r="AG39">
        <v>3.32</v>
      </c>
      <c r="AH39" t="s">
        <v>149</v>
      </c>
      <c r="AI39">
        <v>124</v>
      </c>
      <c r="AJ39">
        <v>24.22</v>
      </c>
    </row>
    <row r="40" spans="1:36">
      <c r="A40">
        <v>1</v>
      </c>
      <c r="B40" t="s">
        <v>6</v>
      </c>
      <c r="C40" t="s">
        <v>9</v>
      </c>
      <c r="D40">
        <v>6</v>
      </c>
      <c r="E40">
        <v>924</v>
      </c>
      <c r="F40">
        <v>644</v>
      </c>
      <c r="G40">
        <v>280</v>
      </c>
      <c r="H40">
        <v>11</v>
      </c>
      <c r="I40">
        <v>633</v>
      </c>
      <c r="J40" t="s">
        <v>141</v>
      </c>
      <c r="K40">
        <v>8</v>
      </c>
      <c r="L40">
        <v>1.26</v>
      </c>
      <c r="M40" t="s">
        <v>142</v>
      </c>
      <c r="N40">
        <v>103</v>
      </c>
      <c r="O40">
        <v>16.27</v>
      </c>
      <c r="P40" t="s">
        <v>143</v>
      </c>
      <c r="Q40">
        <v>1</v>
      </c>
      <c r="R40">
        <v>0.16</v>
      </c>
      <c r="S40" t="s">
        <v>144</v>
      </c>
      <c r="T40">
        <v>11</v>
      </c>
      <c r="U40">
        <v>1.74</v>
      </c>
      <c r="V40" t="s">
        <v>145</v>
      </c>
      <c r="W40">
        <v>338</v>
      </c>
      <c r="X40">
        <v>53.4</v>
      </c>
      <c r="Y40" t="s">
        <v>146</v>
      </c>
      <c r="Z40">
        <v>45</v>
      </c>
      <c r="AA40">
        <v>7.11</v>
      </c>
      <c r="AB40" t="s">
        <v>147</v>
      </c>
      <c r="AC40">
        <v>6</v>
      </c>
      <c r="AD40">
        <v>0.95</v>
      </c>
      <c r="AE40" t="s">
        <v>148</v>
      </c>
      <c r="AF40">
        <v>10</v>
      </c>
      <c r="AG40">
        <v>1.58</v>
      </c>
      <c r="AH40" t="s">
        <v>149</v>
      </c>
      <c r="AI40">
        <v>111</v>
      </c>
      <c r="AJ40">
        <v>17.54</v>
      </c>
    </row>
    <row r="41" spans="1:36">
      <c r="A41">
        <v>1</v>
      </c>
      <c r="B41" t="s">
        <v>6</v>
      </c>
      <c r="C41" t="s">
        <v>9</v>
      </c>
      <c r="D41">
        <v>7</v>
      </c>
      <c r="E41">
        <v>1287</v>
      </c>
      <c r="F41">
        <v>909</v>
      </c>
      <c r="G41">
        <v>378</v>
      </c>
      <c r="H41">
        <v>14</v>
      </c>
      <c r="I41">
        <v>895</v>
      </c>
      <c r="J41" t="s">
        <v>141</v>
      </c>
      <c r="K41">
        <v>2</v>
      </c>
      <c r="L41">
        <v>0.22</v>
      </c>
      <c r="M41" t="s">
        <v>142</v>
      </c>
      <c r="N41">
        <v>110</v>
      </c>
      <c r="O41">
        <v>12.29</v>
      </c>
      <c r="P41" t="s">
        <v>143</v>
      </c>
      <c r="Q41">
        <v>3</v>
      </c>
      <c r="R41">
        <v>0.34</v>
      </c>
      <c r="S41" t="s">
        <v>144</v>
      </c>
      <c r="T41">
        <v>7</v>
      </c>
      <c r="U41">
        <v>0.78</v>
      </c>
      <c r="V41" t="s">
        <v>145</v>
      </c>
      <c r="W41">
        <v>505</v>
      </c>
      <c r="X41">
        <v>56.42</v>
      </c>
      <c r="Y41" t="s">
        <v>146</v>
      </c>
      <c r="Z41">
        <v>35</v>
      </c>
      <c r="AA41">
        <v>3.91</v>
      </c>
      <c r="AB41" t="s">
        <v>147</v>
      </c>
      <c r="AC41">
        <v>21</v>
      </c>
      <c r="AD41">
        <v>2.35</v>
      </c>
      <c r="AE41" t="s">
        <v>148</v>
      </c>
      <c r="AF41">
        <v>25</v>
      </c>
      <c r="AG41">
        <v>2.79</v>
      </c>
      <c r="AH41" t="s">
        <v>149</v>
      </c>
      <c r="AI41">
        <v>187</v>
      </c>
      <c r="AJ41">
        <v>20.89</v>
      </c>
    </row>
    <row r="42" spans="1:36">
      <c r="A42">
        <v>1</v>
      </c>
      <c r="B42" t="s">
        <v>6</v>
      </c>
      <c r="C42" t="s">
        <v>9</v>
      </c>
      <c r="D42">
        <v>8</v>
      </c>
      <c r="E42">
        <v>1033</v>
      </c>
      <c r="F42">
        <v>691</v>
      </c>
      <c r="G42">
        <v>342</v>
      </c>
      <c r="H42">
        <v>12</v>
      </c>
      <c r="I42">
        <v>679</v>
      </c>
      <c r="J42" t="s">
        <v>141</v>
      </c>
      <c r="K42">
        <v>4</v>
      </c>
      <c r="L42">
        <v>0.59</v>
      </c>
      <c r="M42" t="s">
        <v>142</v>
      </c>
      <c r="N42">
        <v>136</v>
      </c>
      <c r="O42">
        <v>20.03</v>
      </c>
      <c r="P42" t="s">
        <v>143</v>
      </c>
      <c r="Q42">
        <v>1</v>
      </c>
      <c r="R42">
        <v>0.15</v>
      </c>
      <c r="S42" t="s">
        <v>144</v>
      </c>
      <c r="T42">
        <v>10</v>
      </c>
      <c r="U42">
        <v>1.47</v>
      </c>
      <c r="V42" t="s">
        <v>145</v>
      </c>
      <c r="W42">
        <v>348</v>
      </c>
      <c r="X42">
        <v>51.25</v>
      </c>
      <c r="Y42" t="s">
        <v>146</v>
      </c>
      <c r="Z42">
        <v>52</v>
      </c>
      <c r="AA42">
        <v>7.66</v>
      </c>
      <c r="AB42" t="s">
        <v>147</v>
      </c>
      <c r="AC42">
        <v>13</v>
      </c>
      <c r="AD42">
        <v>1.91</v>
      </c>
      <c r="AE42" t="s">
        <v>148</v>
      </c>
      <c r="AF42">
        <v>18</v>
      </c>
      <c r="AG42">
        <v>2.65</v>
      </c>
      <c r="AH42" t="s">
        <v>149</v>
      </c>
      <c r="AI42">
        <v>97</v>
      </c>
      <c r="AJ42">
        <v>14.29</v>
      </c>
    </row>
    <row r="43" spans="1:36">
      <c r="A43">
        <v>1</v>
      </c>
      <c r="B43" t="s">
        <v>6</v>
      </c>
      <c r="C43" t="s">
        <v>9</v>
      </c>
      <c r="D43">
        <v>9</v>
      </c>
      <c r="E43">
        <v>935</v>
      </c>
      <c r="F43">
        <v>642</v>
      </c>
      <c r="G43">
        <v>293</v>
      </c>
      <c r="H43">
        <v>5</v>
      </c>
      <c r="I43">
        <v>637</v>
      </c>
      <c r="J43" t="s">
        <v>141</v>
      </c>
      <c r="K43">
        <v>12</v>
      </c>
      <c r="L43">
        <v>1.88</v>
      </c>
      <c r="M43" t="s">
        <v>142</v>
      </c>
      <c r="N43">
        <v>69</v>
      </c>
      <c r="O43">
        <v>10.83</v>
      </c>
      <c r="P43" t="s">
        <v>143</v>
      </c>
      <c r="Q43">
        <v>1</v>
      </c>
      <c r="R43">
        <v>0.16</v>
      </c>
      <c r="S43" t="s">
        <v>144</v>
      </c>
      <c r="T43">
        <v>7</v>
      </c>
      <c r="U43">
        <v>1.1000000000000001</v>
      </c>
      <c r="V43" t="s">
        <v>145</v>
      </c>
      <c r="W43">
        <v>339</v>
      </c>
      <c r="X43">
        <v>53.22</v>
      </c>
      <c r="Y43" t="s">
        <v>146</v>
      </c>
      <c r="Z43">
        <v>51</v>
      </c>
      <c r="AA43">
        <v>8.01</v>
      </c>
      <c r="AB43" t="s">
        <v>147</v>
      </c>
      <c r="AC43">
        <v>29</v>
      </c>
      <c r="AD43">
        <v>4.55</v>
      </c>
      <c r="AE43" t="s">
        <v>148</v>
      </c>
      <c r="AF43">
        <v>18</v>
      </c>
      <c r="AG43">
        <v>2.83</v>
      </c>
      <c r="AH43" t="s">
        <v>149</v>
      </c>
      <c r="AI43">
        <v>111</v>
      </c>
      <c r="AJ43">
        <v>17.43</v>
      </c>
    </row>
    <row r="44" spans="1:36">
      <c r="A44">
        <v>1</v>
      </c>
      <c r="B44" t="s">
        <v>6</v>
      </c>
      <c r="C44" t="s">
        <v>9</v>
      </c>
      <c r="D44">
        <v>10</v>
      </c>
      <c r="E44">
        <v>1167</v>
      </c>
      <c r="F44">
        <v>796</v>
      </c>
      <c r="G44">
        <v>371</v>
      </c>
      <c r="H44">
        <v>11</v>
      </c>
      <c r="I44">
        <v>785</v>
      </c>
      <c r="J44" t="s">
        <v>141</v>
      </c>
      <c r="K44">
        <v>4</v>
      </c>
      <c r="L44">
        <v>0.51</v>
      </c>
      <c r="M44" t="s">
        <v>142</v>
      </c>
      <c r="N44">
        <v>70</v>
      </c>
      <c r="O44">
        <v>8.92</v>
      </c>
      <c r="P44" t="s">
        <v>143</v>
      </c>
      <c r="Q44">
        <v>0</v>
      </c>
      <c r="R44">
        <v>0</v>
      </c>
      <c r="S44" t="s">
        <v>144</v>
      </c>
      <c r="T44">
        <v>7</v>
      </c>
      <c r="U44">
        <v>0.89</v>
      </c>
      <c r="V44" t="s">
        <v>145</v>
      </c>
      <c r="W44">
        <v>437</v>
      </c>
      <c r="X44">
        <v>55.67</v>
      </c>
      <c r="Y44" t="s">
        <v>146</v>
      </c>
      <c r="Z44">
        <v>47</v>
      </c>
      <c r="AA44">
        <v>5.99</v>
      </c>
      <c r="AB44" t="s">
        <v>147</v>
      </c>
      <c r="AC44">
        <v>15</v>
      </c>
      <c r="AD44">
        <v>1.91</v>
      </c>
      <c r="AE44" t="s">
        <v>148</v>
      </c>
      <c r="AF44">
        <v>13</v>
      </c>
      <c r="AG44">
        <v>1.66</v>
      </c>
      <c r="AH44" t="s">
        <v>149</v>
      </c>
      <c r="AI44">
        <v>192</v>
      </c>
      <c r="AJ44">
        <v>24.46</v>
      </c>
    </row>
    <row r="45" spans="1:36">
      <c r="A45">
        <v>2</v>
      </c>
      <c r="B45" t="s">
        <v>78</v>
      </c>
      <c r="C45" t="s">
        <v>10</v>
      </c>
      <c r="D45">
        <v>1</v>
      </c>
      <c r="E45">
        <v>889</v>
      </c>
      <c r="F45">
        <v>678</v>
      </c>
      <c r="G45">
        <v>211</v>
      </c>
      <c r="H45">
        <v>6</v>
      </c>
      <c r="I45">
        <v>672</v>
      </c>
      <c r="J45" t="s">
        <v>141</v>
      </c>
      <c r="K45">
        <v>3</v>
      </c>
      <c r="L45">
        <v>0.45</v>
      </c>
      <c r="M45" t="s">
        <v>142</v>
      </c>
      <c r="N45">
        <v>144</v>
      </c>
      <c r="O45">
        <v>21.43</v>
      </c>
      <c r="P45" t="s">
        <v>143</v>
      </c>
      <c r="Q45">
        <v>1</v>
      </c>
      <c r="R45">
        <v>0.15</v>
      </c>
      <c r="S45" t="s">
        <v>144</v>
      </c>
      <c r="T45">
        <v>38</v>
      </c>
      <c r="U45">
        <v>5.65</v>
      </c>
      <c r="V45" t="s">
        <v>145</v>
      </c>
      <c r="W45">
        <v>375</v>
      </c>
      <c r="X45">
        <v>55.8</v>
      </c>
      <c r="Y45" t="s">
        <v>146</v>
      </c>
      <c r="Z45">
        <v>35</v>
      </c>
      <c r="AA45">
        <v>5.21</v>
      </c>
      <c r="AB45" t="s">
        <v>147</v>
      </c>
      <c r="AC45">
        <v>19</v>
      </c>
      <c r="AD45">
        <v>2.83</v>
      </c>
      <c r="AE45" t="s">
        <v>148</v>
      </c>
      <c r="AF45">
        <v>8</v>
      </c>
      <c r="AG45">
        <v>1.19</v>
      </c>
      <c r="AH45" t="s">
        <v>149</v>
      </c>
      <c r="AI45">
        <v>49</v>
      </c>
      <c r="AJ45">
        <v>7.29</v>
      </c>
    </row>
    <row r="46" spans="1:36">
      <c r="A46">
        <v>2</v>
      </c>
      <c r="B46" t="s">
        <v>78</v>
      </c>
      <c r="C46" t="s">
        <v>10</v>
      </c>
      <c r="D46">
        <v>2</v>
      </c>
      <c r="E46">
        <v>919</v>
      </c>
      <c r="F46">
        <v>714</v>
      </c>
      <c r="G46">
        <v>205</v>
      </c>
      <c r="H46">
        <v>9</v>
      </c>
      <c r="I46">
        <v>705</v>
      </c>
      <c r="J46" t="s">
        <v>141</v>
      </c>
      <c r="K46">
        <v>4</v>
      </c>
      <c r="L46">
        <v>0.56999999999999995</v>
      </c>
      <c r="M46" t="s">
        <v>142</v>
      </c>
      <c r="N46">
        <v>127</v>
      </c>
      <c r="O46">
        <v>18.010000000000002</v>
      </c>
      <c r="P46" t="s">
        <v>143</v>
      </c>
      <c r="Q46">
        <v>0</v>
      </c>
      <c r="R46">
        <v>0</v>
      </c>
      <c r="S46" t="s">
        <v>144</v>
      </c>
      <c r="T46">
        <v>46</v>
      </c>
      <c r="U46">
        <v>6.52</v>
      </c>
      <c r="V46" t="s">
        <v>145</v>
      </c>
      <c r="W46">
        <v>400</v>
      </c>
      <c r="X46">
        <v>56.74</v>
      </c>
      <c r="Y46" t="s">
        <v>146</v>
      </c>
      <c r="Z46">
        <v>24</v>
      </c>
      <c r="AA46">
        <v>3.4</v>
      </c>
      <c r="AB46" t="s">
        <v>147</v>
      </c>
      <c r="AC46">
        <v>18</v>
      </c>
      <c r="AD46">
        <v>2.5499999999999998</v>
      </c>
      <c r="AE46" t="s">
        <v>148</v>
      </c>
      <c r="AF46">
        <v>7</v>
      </c>
      <c r="AG46">
        <v>0.99</v>
      </c>
      <c r="AH46" t="s">
        <v>149</v>
      </c>
      <c r="AI46">
        <v>79</v>
      </c>
      <c r="AJ46">
        <v>11.21</v>
      </c>
    </row>
    <row r="47" spans="1:36">
      <c r="A47">
        <v>2</v>
      </c>
      <c r="B47" t="s">
        <v>78</v>
      </c>
      <c r="C47" t="s">
        <v>10</v>
      </c>
      <c r="D47">
        <v>3</v>
      </c>
      <c r="E47">
        <v>1098</v>
      </c>
      <c r="F47">
        <v>697</v>
      </c>
      <c r="G47">
        <v>401</v>
      </c>
      <c r="H47">
        <v>3</v>
      </c>
      <c r="I47">
        <v>694</v>
      </c>
      <c r="J47" t="s">
        <v>141</v>
      </c>
      <c r="K47">
        <v>2</v>
      </c>
      <c r="L47">
        <v>0.28999999999999998</v>
      </c>
      <c r="M47" t="s">
        <v>142</v>
      </c>
      <c r="N47">
        <v>266</v>
      </c>
      <c r="O47">
        <v>38.33</v>
      </c>
      <c r="P47" t="s">
        <v>143</v>
      </c>
      <c r="Q47">
        <v>2</v>
      </c>
      <c r="R47">
        <v>0.28999999999999998</v>
      </c>
      <c r="S47" t="s">
        <v>144</v>
      </c>
      <c r="T47">
        <v>55</v>
      </c>
      <c r="U47">
        <v>7.93</v>
      </c>
      <c r="V47" t="s">
        <v>145</v>
      </c>
      <c r="W47">
        <v>230</v>
      </c>
      <c r="X47">
        <v>33.14</v>
      </c>
      <c r="Y47" t="s">
        <v>146</v>
      </c>
      <c r="Z47">
        <v>36</v>
      </c>
      <c r="AA47">
        <v>5.19</v>
      </c>
      <c r="AB47" t="s">
        <v>147</v>
      </c>
      <c r="AC47">
        <v>16</v>
      </c>
      <c r="AD47">
        <v>2.31</v>
      </c>
      <c r="AE47" t="s">
        <v>148</v>
      </c>
      <c r="AF47">
        <v>20</v>
      </c>
      <c r="AG47">
        <v>2.88</v>
      </c>
      <c r="AH47" t="s">
        <v>149</v>
      </c>
      <c r="AI47">
        <v>67</v>
      </c>
      <c r="AJ47">
        <v>9.65</v>
      </c>
    </row>
    <row r="48" spans="1:36">
      <c r="A48">
        <v>2</v>
      </c>
      <c r="B48" t="s">
        <v>78</v>
      </c>
      <c r="C48" t="s">
        <v>10</v>
      </c>
      <c r="D48">
        <v>4</v>
      </c>
      <c r="E48">
        <v>1141</v>
      </c>
      <c r="F48">
        <v>783</v>
      </c>
      <c r="G48">
        <v>358</v>
      </c>
      <c r="H48">
        <v>6</v>
      </c>
      <c r="I48">
        <v>777</v>
      </c>
      <c r="J48" t="s">
        <v>141</v>
      </c>
      <c r="K48">
        <v>4</v>
      </c>
      <c r="L48">
        <v>0.51</v>
      </c>
      <c r="M48" t="s">
        <v>142</v>
      </c>
      <c r="N48">
        <v>235</v>
      </c>
      <c r="O48">
        <v>30.24</v>
      </c>
      <c r="P48" t="s">
        <v>143</v>
      </c>
      <c r="Q48">
        <v>1</v>
      </c>
      <c r="R48">
        <v>0.13</v>
      </c>
      <c r="S48" t="s">
        <v>144</v>
      </c>
      <c r="T48">
        <v>21</v>
      </c>
      <c r="U48">
        <v>2.7</v>
      </c>
      <c r="V48" t="s">
        <v>145</v>
      </c>
      <c r="W48">
        <v>346</v>
      </c>
      <c r="X48">
        <v>44.53</v>
      </c>
      <c r="Y48" t="s">
        <v>146</v>
      </c>
      <c r="Z48">
        <v>52</v>
      </c>
      <c r="AA48">
        <v>6.69</v>
      </c>
      <c r="AB48" t="s">
        <v>147</v>
      </c>
      <c r="AC48">
        <v>17</v>
      </c>
      <c r="AD48">
        <v>2.19</v>
      </c>
      <c r="AE48" t="s">
        <v>148</v>
      </c>
      <c r="AF48">
        <v>7</v>
      </c>
      <c r="AG48">
        <v>0.9</v>
      </c>
      <c r="AH48" t="s">
        <v>149</v>
      </c>
      <c r="AI48">
        <v>94</v>
      </c>
      <c r="AJ48">
        <v>12.1</v>
      </c>
    </row>
    <row r="49" spans="1:36">
      <c r="A49">
        <v>2</v>
      </c>
      <c r="B49" t="s">
        <v>78</v>
      </c>
      <c r="C49" t="s">
        <v>10</v>
      </c>
      <c r="D49">
        <v>5</v>
      </c>
      <c r="E49">
        <v>737</v>
      </c>
      <c r="F49">
        <v>527</v>
      </c>
      <c r="G49">
        <v>210</v>
      </c>
      <c r="H49">
        <v>6</v>
      </c>
      <c r="I49">
        <v>521</v>
      </c>
      <c r="J49" t="s">
        <v>141</v>
      </c>
      <c r="K49">
        <v>1</v>
      </c>
      <c r="L49">
        <v>0.19</v>
      </c>
      <c r="M49" t="s">
        <v>142</v>
      </c>
      <c r="N49">
        <v>68</v>
      </c>
      <c r="O49">
        <v>13.05</v>
      </c>
      <c r="P49" t="s">
        <v>143</v>
      </c>
      <c r="Q49">
        <v>0</v>
      </c>
      <c r="R49">
        <v>0</v>
      </c>
      <c r="S49" t="s">
        <v>144</v>
      </c>
      <c r="T49">
        <v>31</v>
      </c>
      <c r="U49">
        <v>5.95</v>
      </c>
      <c r="V49" t="s">
        <v>145</v>
      </c>
      <c r="W49">
        <v>296</v>
      </c>
      <c r="X49">
        <v>56.81</v>
      </c>
      <c r="Y49" t="s">
        <v>146</v>
      </c>
      <c r="Z49">
        <v>78</v>
      </c>
      <c r="AA49">
        <v>14.97</v>
      </c>
      <c r="AB49" t="s">
        <v>147</v>
      </c>
      <c r="AC49">
        <v>3</v>
      </c>
      <c r="AD49">
        <v>0.57999999999999996</v>
      </c>
      <c r="AE49" t="s">
        <v>148</v>
      </c>
      <c r="AF49">
        <v>7</v>
      </c>
      <c r="AG49">
        <v>1.34</v>
      </c>
      <c r="AH49" t="s">
        <v>149</v>
      </c>
      <c r="AI49">
        <v>37</v>
      </c>
      <c r="AJ49">
        <v>7.1</v>
      </c>
    </row>
    <row r="50" spans="1:36">
      <c r="A50">
        <v>2</v>
      </c>
      <c r="B50" t="s">
        <v>78</v>
      </c>
      <c r="C50" t="s">
        <v>10</v>
      </c>
      <c r="D50">
        <v>6</v>
      </c>
      <c r="E50">
        <v>1587</v>
      </c>
      <c r="F50">
        <v>1093</v>
      </c>
      <c r="G50">
        <v>494</v>
      </c>
      <c r="H50">
        <v>10</v>
      </c>
      <c r="I50">
        <v>1083</v>
      </c>
      <c r="J50" t="s">
        <v>141</v>
      </c>
      <c r="K50">
        <v>18</v>
      </c>
      <c r="L50">
        <v>1.66</v>
      </c>
      <c r="M50" t="s">
        <v>142</v>
      </c>
      <c r="N50">
        <v>355</v>
      </c>
      <c r="O50">
        <v>32.78</v>
      </c>
      <c r="P50" t="s">
        <v>143</v>
      </c>
      <c r="Q50">
        <v>6</v>
      </c>
      <c r="R50">
        <v>0.55000000000000004</v>
      </c>
      <c r="S50" t="s">
        <v>144</v>
      </c>
      <c r="T50">
        <v>145</v>
      </c>
      <c r="U50">
        <v>13.39</v>
      </c>
      <c r="V50" t="s">
        <v>145</v>
      </c>
      <c r="W50">
        <v>337</v>
      </c>
      <c r="X50">
        <v>31.12</v>
      </c>
      <c r="Y50" t="s">
        <v>146</v>
      </c>
      <c r="Z50">
        <v>111</v>
      </c>
      <c r="AA50">
        <v>10.25</v>
      </c>
      <c r="AB50" t="s">
        <v>147</v>
      </c>
      <c r="AC50">
        <v>14</v>
      </c>
      <c r="AD50">
        <v>1.29</v>
      </c>
      <c r="AE50" t="s">
        <v>148</v>
      </c>
      <c r="AF50">
        <v>22</v>
      </c>
      <c r="AG50">
        <v>2.0299999999999998</v>
      </c>
      <c r="AH50" t="s">
        <v>149</v>
      </c>
      <c r="AI50">
        <v>75</v>
      </c>
      <c r="AJ50">
        <v>6.93</v>
      </c>
    </row>
    <row r="51" spans="1:36">
      <c r="A51">
        <v>2</v>
      </c>
      <c r="B51" t="s">
        <v>78</v>
      </c>
      <c r="C51" t="s">
        <v>10</v>
      </c>
      <c r="D51">
        <v>7</v>
      </c>
      <c r="E51">
        <v>834</v>
      </c>
      <c r="F51">
        <v>657</v>
      </c>
      <c r="G51">
        <v>177</v>
      </c>
      <c r="H51">
        <v>5</v>
      </c>
      <c r="I51">
        <v>652</v>
      </c>
      <c r="J51" t="s">
        <v>141</v>
      </c>
      <c r="K51">
        <v>3</v>
      </c>
      <c r="L51">
        <v>0.46</v>
      </c>
      <c r="M51" t="s">
        <v>142</v>
      </c>
      <c r="N51">
        <v>165</v>
      </c>
      <c r="O51">
        <v>25.31</v>
      </c>
      <c r="P51" t="s">
        <v>143</v>
      </c>
      <c r="Q51">
        <v>2</v>
      </c>
      <c r="R51">
        <v>0.31</v>
      </c>
      <c r="S51" t="s">
        <v>144</v>
      </c>
      <c r="T51">
        <v>11</v>
      </c>
      <c r="U51">
        <v>1.69</v>
      </c>
      <c r="V51" t="s">
        <v>145</v>
      </c>
      <c r="W51">
        <v>398</v>
      </c>
      <c r="X51">
        <v>61.04</v>
      </c>
      <c r="Y51" t="s">
        <v>146</v>
      </c>
      <c r="Z51">
        <v>18</v>
      </c>
      <c r="AA51">
        <v>2.76</v>
      </c>
      <c r="AB51" t="s">
        <v>147</v>
      </c>
      <c r="AC51">
        <v>6</v>
      </c>
      <c r="AD51">
        <v>0.92</v>
      </c>
      <c r="AE51" t="s">
        <v>148</v>
      </c>
      <c r="AF51">
        <v>9</v>
      </c>
      <c r="AG51">
        <v>1.38</v>
      </c>
      <c r="AH51" t="s">
        <v>149</v>
      </c>
      <c r="AI51">
        <v>40</v>
      </c>
      <c r="AJ51">
        <v>6.13</v>
      </c>
    </row>
    <row r="52" spans="1:36">
      <c r="A52">
        <v>2</v>
      </c>
      <c r="B52" t="s">
        <v>78</v>
      </c>
      <c r="C52" t="s">
        <v>154</v>
      </c>
      <c r="D52">
        <v>1</v>
      </c>
      <c r="E52">
        <v>754</v>
      </c>
      <c r="F52">
        <v>490</v>
      </c>
      <c r="G52">
        <v>264</v>
      </c>
      <c r="H52">
        <v>4</v>
      </c>
      <c r="I52">
        <v>486</v>
      </c>
      <c r="J52" t="s">
        <v>141</v>
      </c>
      <c r="K52">
        <v>5</v>
      </c>
      <c r="L52">
        <v>1.03</v>
      </c>
      <c r="M52" t="s">
        <v>142</v>
      </c>
      <c r="N52">
        <v>82</v>
      </c>
      <c r="O52">
        <v>16.87</v>
      </c>
      <c r="P52" t="s">
        <v>143</v>
      </c>
      <c r="Q52">
        <v>0</v>
      </c>
      <c r="R52">
        <v>0</v>
      </c>
      <c r="S52" t="s">
        <v>144</v>
      </c>
      <c r="T52">
        <v>6</v>
      </c>
      <c r="U52">
        <v>1.23</v>
      </c>
      <c r="V52" t="s">
        <v>145</v>
      </c>
      <c r="W52">
        <v>191</v>
      </c>
      <c r="X52">
        <v>39.299999999999997</v>
      </c>
      <c r="Y52" t="s">
        <v>146</v>
      </c>
      <c r="Z52">
        <v>43</v>
      </c>
      <c r="AA52">
        <v>8.85</v>
      </c>
      <c r="AB52" t="s">
        <v>147</v>
      </c>
      <c r="AC52">
        <v>52</v>
      </c>
      <c r="AD52">
        <v>10.7</v>
      </c>
      <c r="AE52" t="s">
        <v>148</v>
      </c>
      <c r="AF52">
        <v>11</v>
      </c>
      <c r="AG52">
        <v>2.2599999999999998</v>
      </c>
      <c r="AH52" t="s">
        <v>149</v>
      </c>
      <c r="AI52">
        <v>96</v>
      </c>
      <c r="AJ52">
        <v>19.75</v>
      </c>
    </row>
    <row r="53" spans="1:36">
      <c r="A53">
        <v>2</v>
      </c>
      <c r="B53" t="s">
        <v>78</v>
      </c>
      <c r="C53" t="s">
        <v>154</v>
      </c>
      <c r="D53">
        <v>2</v>
      </c>
      <c r="E53">
        <v>794</v>
      </c>
      <c r="F53">
        <v>506</v>
      </c>
      <c r="G53">
        <v>288</v>
      </c>
      <c r="H53">
        <v>3</v>
      </c>
      <c r="I53">
        <v>503</v>
      </c>
      <c r="J53" t="s">
        <v>141</v>
      </c>
      <c r="K53">
        <v>3</v>
      </c>
      <c r="L53">
        <v>0.6</v>
      </c>
      <c r="M53" t="s">
        <v>142</v>
      </c>
      <c r="N53">
        <v>88</v>
      </c>
      <c r="O53">
        <v>17.5</v>
      </c>
      <c r="P53" t="s">
        <v>143</v>
      </c>
      <c r="Q53">
        <v>0</v>
      </c>
      <c r="R53">
        <v>0</v>
      </c>
      <c r="S53" t="s">
        <v>144</v>
      </c>
      <c r="T53">
        <v>23</v>
      </c>
      <c r="U53">
        <v>4.57</v>
      </c>
      <c r="V53" t="s">
        <v>145</v>
      </c>
      <c r="W53">
        <v>223</v>
      </c>
      <c r="X53">
        <v>44.33</v>
      </c>
      <c r="Y53" t="s">
        <v>146</v>
      </c>
      <c r="Z53">
        <v>24</v>
      </c>
      <c r="AA53">
        <v>4.7699999999999996</v>
      </c>
      <c r="AB53" t="s">
        <v>147</v>
      </c>
      <c r="AC53">
        <v>55</v>
      </c>
      <c r="AD53">
        <v>10.93</v>
      </c>
      <c r="AE53" t="s">
        <v>148</v>
      </c>
      <c r="AF53">
        <v>11</v>
      </c>
      <c r="AG53">
        <v>2.19</v>
      </c>
      <c r="AH53" t="s">
        <v>149</v>
      </c>
      <c r="AI53">
        <v>76</v>
      </c>
      <c r="AJ53">
        <v>15.11</v>
      </c>
    </row>
    <row r="54" spans="1:36">
      <c r="A54">
        <v>2</v>
      </c>
      <c r="B54" t="s">
        <v>78</v>
      </c>
      <c r="C54" t="s">
        <v>154</v>
      </c>
      <c r="D54">
        <v>3</v>
      </c>
      <c r="E54">
        <v>1114</v>
      </c>
      <c r="F54">
        <v>629</v>
      </c>
      <c r="G54">
        <v>485</v>
      </c>
      <c r="H54">
        <v>8</v>
      </c>
      <c r="I54">
        <v>621</v>
      </c>
      <c r="J54" t="s">
        <v>141</v>
      </c>
      <c r="K54">
        <v>3</v>
      </c>
      <c r="L54">
        <v>0.48</v>
      </c>
      <c r="M54" t="s">
        <v>142</v>
      </c>
      <c r="N54">
        <v>131</v>
      </c>
      <c r="O54">
        <v>21.1</v>
      </c>
      <c r="P54" t="s">
        <v>143</v>
      </c>
      <c r="Q54">
        <v>3</v>
      </c>
      <c r="R54">
        <v>0.48</v>
      </c>
      <c r="S54" t="s">
        <v>144</v>
      </c>
      <c r="T54">
        <v>19</v>
      </c>
      <c r="U54">
        <v>3.06</v>
      </c>
      <c r="V54" t="s">
        <v>145</v>
      </c>
      <c r="W54">
        <v>221</v>
      </c>
      <c r="X54">
        <v>35.590000000000003</v>
      </c>
      <c r="Y54" t="s">
        <v>146</v>
      </c>
      <c r="Z54">
        <v>32</v>
      </c>
      <c r="AA54">
        <v>5.15</v>
      </c>
      <c r="AB54" t="s">
        <v>147</v>
      </c>
      <c r="AC54">
        <v>82</v>
      </c>
      <c r="AD54">
        <v>13.2</v>
      </c>
      <c r="AE54" t="s">
        <v>148</v>
      </c>
      <c r="AF54">
        <v>8</v>
      </c>
      <c r="AG54">
        <v>1.29</v>
      </c>
      <c r="AH54" t="s">
        <v>149</v>
      </c>
      <c r="AI54">
        <v>122</v>
      </c>
      <c r="AJ54">
        <v>19.649999999999999</v>
      </c>
    </row>
    <row r="55" spans="1:36">
      <c r="A55">
        <v>2</v>
      </c>
      <c r="B55" t="s">
        <v>78</v>
      </c>
      <c r="C55" t="s">
        <v>154</v>
      </c>
      <c r="D55">
        <v>4</v>
      </c>
      <c r="E55">
        <v>1183</v>
      </c>
      <c r="F55">
        <v>720</v>
      </c>
      <c r="G55">
        <v>463</v>
      </c>
      <c r="H55">
        <v>12</v>
      </c>
      <c r="I55">
        <v>708</v>
      </c>
      <c r="J55" t="s">
        <v>141</v>
      </c>
      <c r="K55">
        <v>4</v>
      </c>
      <c r="L55">
        <v>0.56000000000000005</v>
      </c>
      <c r="M55" t="s">
        <v>142</v>
      </c>
      <c r="N55">
        <v>154</v>
      </c>
      <c r="O55">
        <v>21.75</v>
      </c>
      <c r="P55" t="s">
        <v>143</v>
      </c>
      <c r="Q55">
        <v>1</v>
      </c>
      <c r="R55">
        <v>0.14000000000000001</v>
      </c>
      <c r="S55" t="s">
        <v>144</v>
      </c>
      <c r="T55">
        <v>17</v>
      </c>
      <c r="U55">
        <v>2.4</v>
      </c>
      <c r="V55" t="s">
        <v>145</v>
      </c>
      <c r="W55">
        <v>288</v>
      </c>
      <c r="X55">
        <v>40.68</v>
      </c>
      <c r="Y55" t="s">
        <v>146</v>
      </c>
      <c r="Z55">
        <v>26</v>
      </c>
      <c r="AA55">
        <v>3.67</v>
      </c>
      <c r="AB55" t="s">
        <v>147</v>
      </c>
      <c r="AC55">
        <v>91</v>
      </c>
      <c r="AD55">
        <v>12.85</v>
      </c>
      <c r="AE55" t="s">
        <v>148</v>
      </c>
      <c r="AF55">
        <v>12</v>
      </c>
      <c r="AG55">
        <v>1.69</v>
      </c>
      <c r="AH55" t="s">
        <v>149</v>
      </c>
      <c r="AI55">
        <v>115</v>
      </c>
      <c r="AJ55">
        <v>16.239999999999998</v>
      </c>
    </row>
    <row r="56" spans="1:36">
      <c r="A56">
        <v>2</v>
      </c>
      <c r="B56" t="s">
        <v>78</v>
      </c>
      <c r="C56" t="s">
        <v>154</v>
      </c>
      <c r="D56">
        <v>5</v>
      </c>
      <c r="E56">
        <v>1273</v>
      </c>
      <c r="F56">
        <v>740</v>
      </c>
      <c r="G56">
        <v>533</v>
      </c>
      <c r="H56">
        <v>7</v>
      </c>
      <c r="I56">
        <v>733</v>
      </c>
      <c r="J56" t="s">
        <v>141</v>
      </c>
      <c r="K56">
        <v>4</v>
      </c>
      <c r="L56">
        <v>0.55000000000000004</v>
      </c>
      <c r="M56" t="s">
        <v>142</v>
      </c>
      <c r="N56">
        <v>175</v>
      </c>
      <c r="O56">
        <v>23.87</v>
      </c>
      <c r="P56" t="s">
        <v>143</v>
      </c>
      <c r="Q56">
        <v>4</v>
      </c>
      <c r="R56">
        <v>0.55000000000000004</v>
      </c>
      <c r="S56" t="s">
        <v>144</v>
      </c>
      <c r="T56">
        <v>18</v>
      </c>
      <c r="U56">
        <v>2.46</v>
      </c>
      <c r="V56" t="s">
        <v>145</v>
      </c>
      <c r="W56">
        <v>297</v>
      </c>
      <c r="X56">
        <v>40.520000000000003</v>
      </c>
      <c r="Y56" t="s">
        <v>146</v>
      </c>
      <c r="Z56">
        <v>66</v>
      </c>
      <c r="AA56">
        <v>9</v>
      </c>
      <c r="AB56" t="s">
        <v>147</v>
      </c>
      <c r="AC56">
        <v>66</v>
      </c>
      <c r="AD56">
        <v>9</v>
      </c>
      <c r="AE56" t="s">
        <v>148</v>
      </c>
      <c r="AF56">
        <v>9</v>
      </c>
      <c r="AG56">
        <v>1.23</v>
      </c>
      <c r="AH56" t="s">
        <v>149</v>
      </c>
      <c r="AI56">
        <v>94</v>
      </c>
      <c r="AJ56">
        <v>12.82</v>
      </c>
    </row>
    <row r="57" spans="1:36">
      <c r="A57">
        <v>2</v>
      </c>
      <c r="B57" t="s">
        <v>78</v>
      </c>
      <c r="C57" t="s">
        <v>154</v>
      </c>
      <c r="D57">
        <v>6</v>
      </c>
      <c r="E57">
        <v>627</v>
      </c>
      <c r="F57">
        <v>416</v>
      </c>
      <c r="G57">
        <v>211</v>
      </c>
      <c r="H57">
        <v>3</v>
      </c>
      <c r="I57">
        <v>413</v>
      </c>
      <c r="J57" t="s">
        <v>141</v>
      </c>
      <c r="K57">
        <v>1</v>
      </c>
      <c r="L57">
        <v>0.24</v>
      </c>
      <c r="M57" t="s">
        <v>142</v>
      </c>
      <c r="N57">
        <v>69</v>
      </c>
      <c r="O57">
        <v>16.71</v>
      </c>
      <c r="P57" t="s">
        <v>143</v>
      </c>
      <c r="Q57">
        <v>2</v>
      </c>
      <c r="R57">
        <v>0.48</v>
      </c>
      <c r="S57" t="s">
        <v>144</v>
      </c>
      <c r="T57">
        <v>7</v>
      </c>
      <c r="U57">
        <v>1.69</v>
      </c>
      <c r="V57" t="s">
        <v>145</v>
      </c>
      <c r="W57">
        <v>164</v>
      </c>
      <c r="X57">
        <v>39.71</v>
      </c>
      <c r="Y57" t="s">
        <v>146</v>
      </c>
      <c r="Z57">
        <v>14</v>
      </c>
      <c r="AA57">
        <v>3.39</v>
      </c>
      <c r="AB57" t="s">
        <v>147</v>
      </c>
      <c r="AC57">
        <v>53</v>
      </c>
      <c r="AD57">
        <v>12.83</v>
      </c>
      <c r="AE57" t="s">
        <v>148</v>
      </c>
      <c r="AF57">
        <v>5</v>
      </c>
      <c r="AG57">
        <v>1.21</v>
      </c>
      <c r="AH57" t="s">
        <v>149</v>
      </c>
      <c r="AI57">
        <v>98</v>
      </c>
      <c r="AJ57">
        <v>23.73</v>
      </c>
    </row>
    <row r="58" spans="1:36">
      <c r="A58">
        <v>2</v>
      </c>
      <c r="B58" t="s">
        <v>78</v>
      </c>
      <c r="C58" t="s">
        <v>154</v>
      </c>
      <c r="D58">
        <v>7</v>
      </c>
      <c r="E58">
        <v>869</v>
      </c>
      <c r="F58">
        <v>535</v>
      </c>
      <c r="G58">
        <v>334</v>
      </c>
      <c r="H58">
        <v>3</v>
      </c>
      <c r="I58">
        <v>532</v>
      </c>
      <c r="J58" t="s">
        <v>141</v>
      </c>
      <c r="K58">
        <v>3</v>
      </c>
      <c r="L58">
        <v>0.56000000000000005</v>
      </c>
      <c r="M58" t="s">
        <v>142</v>
      </c>
      <c r="N58">
        <v>141</v>
      </c>
      <c r="O58">
        <v>26.5</v>
      </c>
      <c r="P58" t="s">
        <v>143</v>
      </c>
      <c r="Q58">
        <v>0</v>
      </c>
      <c r="R58">
        <v>0</v>
      </c>
      <c r="S58" t="s">
        <v>144</v>
      </c>
      <c r="T58">
        <v>13</v>
      </c>
      <c r="U58">
        <v>2.44</v>
      </c>
      <c r="V58" t="s">
        <v>145</v>
      </c>
      <c r="W58">
        <v>236</v>
      </c>
      <c r="X58">
        <v>44.36</v>
      </c>
      <c r="Y58" t="s">
        <v>146</v>
      </c>
      <c r="Z58">
        <v>34</v>
      </c>
      <c r="AA58">
        <v>6.39</v>
      </c>
      <c r="AB58" t="s">
        <v>147</v>
      </c>
      <c r="AC58">
        <v>33</v>
      </c>
      <c r="AD58">
        <v>6.2</v>
      </c>
      <c r="AE58" t="s">
        <v>148</v>
      </c>
      <c r="AF58">
        <v>7</v>
      </c>
      <c r="AG58">
        <v>1.32</v>
      </c>
      <c r="AH58" t="s">
        <v>149</v>
      </c>
      <c r="AI58">
        <v>65</v>
      </c>
      <c r="AJ58">
        <v>12.22</v>
      </c>
    </row>
    <row r="59" spans="1:36">
      <c r="A59">
        <v>2</v>
      </c>
      <c r="B59" t="s">
        <v>78</v>
      </c>
      <c r="C59" t="s">
        <v>154</v>
      </c>
      <c r="D59">
        <v>8</v>
      </c>
      <c r="E59">
        <v>1017</v>
      </c>
      <c r="F59">
        <v>565</v>
      </c>
      <c r="G59">
        <v>452</v>
      </c>
      <c r="H59">
        <v>7</v>
      </c>
      <c r="I59">
        <v>558</v>
      </c>
      <c r="J59" t="s">
        <v>141</v>
      </c>
      <c r="K59">
        <v>9</v>
      </c>
      <c r="L59">
        <v>1.61</v>
      </c>
      <c r="M59" t="s">
        <v>142</v>
      </c>
      <c r="N59">
        <v>165</v>
      </c>
      <c r="O59">
        <v>29.57</v>
      </c>
      <c r="P59" t="s">
        <v>143</v>
      </c>
      <c r="Q59">
        <v>1</v>
      </c>
      <c r="R59">
        <v>0.18</v>
      </c>
      <c r="S59" t="s">
        <v>144</v>
      </c>
      <c r="T59">
        <v>25</v>
      </c>
      <c r="U59">
        <v>4.4800000000000004</v>
      </c>
      <c r="V59" t="s">
        <v>145</v>
      </c>
      <c r="W59">
        <v>203</v>
      </c>
      <c r="X59">
        <v>36.380000000000003</v>
      </c>
      <c r="Y59" t="s">
        <v>146</v>
      </c>
      <c r="Z59">
        <v>47</v>
      </c>
      <c r="AA59">
        <v>8.42</v>
      </c>
      <c r="AB59" t="s">
        <v>147</v>
      </c>
      <c r="AC59">
        <v>57</v>
      </c>
      <c r="AD59">
        <v>10.220000000000001</v>
      </c>
      <c r="AE59" t="s">
        <v>148</v>
      </c>
      <c r="AF59">
        <v>11</v>
      </c>
      <c r="AG59">
        <v>1.97</v>
      </c>
      <c r="AH59" t="s">
        <v>149</v>
      </c>
      <c r="AI59">
        <v>40</v>
      </c>
      <c r="AJ59">
        <v>7.17</v>
      </c>
    </row>
    <row r="60" spans="1:36">
      <c r="A60">
        <v>2</v>
      </c>
      <c r="B60" t="s">
        <v>78</v>
      </c>
      <c r="C60" t="s">
        <v>154</v>
      </c>
      <c r="D60">
        <v>9</v>
      </c>
      <c r="E60">
        <v>1086</v>
      </c>
      <c r="F60">
        <v>726</v>
      </c>
      <c r="G60">
        <v>360</v>
      </c>
      <c r="H60">
        <v>10</v>
      </c>
      <c r="I60">
        <v>716</v>
      </c>
      <c r="J60" t="s">
        <v>141</v>
      </c>
      <c r="K60">
        <v>7</v>
      </c>
      <c r="L60">
        <v>0.98</v>
      </c>
      <c r="M60" t="s">
        <v>142</v>
      </c>
      <c r="N60">
        <v>37</v>
      </c>
      <c r="O60">
        <v>5.17</v>
      </c>
      <c r="P60" t="s">
        <v>143</v>
      </c>
      <c r="Q60">
        <v>2</v>
      </c>
      <c r="R60">
        <v>0.28000000000000003</v>
      </c>
      <c r="S60" t="s">
        <v>144</v>
      </c>
      <c r="T60">
        <v>9</v>
      </c>
      <c r="U60">
        <v>1.26</v>
      </c>
      <c r="V60" t="s">
        <v>145</v>
      </c>
      <c r="W60">
        <v>250</v>
      </c>
      <c r="X60">
        <v>34.92</v>
      </c>
      <c r="Y60" t="s">
        <v>146</v>
      </c>
      <c r="Z60">
        <v>12</v>
      </c>
      <c r="AA60">
        <v>1.68</v>
      </c>
      <c r="AB60" t="s">
        <v>147</v>
      </c>
      <c r="AC60">
        <v>101</v>
      </c>
      <c r="AD60">
        <v>14.11</v>
      </c>
      <c r="AE60" t="s">
        <v>148</v>
      </c>
      <c r="AF60">
        <v>26</v>
      </c>
      <c r="AG60">
        <v>3.63</v>
      </c>
      <c r="AH60" t="s">
        <v>149</v>
      </c>
      <c r="AI60">
        <v>272</v>
      </c>
      <c r="AJ60">
        <v>37.99</v>
      </c>
    </row>
    <row r="61" spans="1:36">
      <c r="A61">
        <v>2</v>
      </c>
      <c r="B61" t="s">
        <v>78</v>
      </c>
      <c r="C61" t="s">
        <v>154</v>
      </c>
      <c r="D61">
        <v>10</v>
      </c>
      <c r="E61">
        <v>963</v>
      </c>
      <c r="F61">
        <v>582</v>
      </c>
      <c r="G61">
        <v>381</v>
      </c>
      <c r="H61">
        <v>8</v>
      </c>
      <c r="I61">
        <v>574</v>
      </c>
      <c r="J61" t="s">
        <v>141</v>
      </c>
      <c r="K61">
        <v>10</v>
      </c>
      <c r="L61">
        <v>1.74</v>
      </c>
      <c r="M61" t="s">
        <v>142</v>
      </c>
      <c r="N61">
        <v>45</v>
      </c>
      <c r="O61">
        <v>7.84</v>
      </c>
      <c r="P61" t="s">
        <v>143</v>
      </c>
      <c r="Q61">
        <v>0</v>
      </c>
      <c r="R61">
        <v>0</v>
      </c>
      <c r="S61" t="s">
        <v>144</v>
      </c>
      <c r="T61">
        <v>14</v>
      </c>
      <c r="U61">
        <v>2.44</v>
      </c>
      <c r="V61" t="s">
        <v>145</v>
      </c>
      <c r="W61">
        <v>187</v>
      </c>
      <c r="X61">
        <v>32.58</v>
      </c>
      <c r="Y61" t="s">
        <v>146</v>
      </c>
      <c r="Z61">
        <v>28</v>
      </c>
      <c r="AA61">
        <v>4.88</v>
      </c>
      <c r="AB61" t="s">
        <v>147</v>
      </c>
      <c r="AC61">
        <v>89</v>
      </c>
      <c r="AD61">
        <v>15.51</v>
      </c>
      <c r="AE61" t="s">
        <v>148</v>
      </c>
      <c r="AF61">
        <v>17</v>
      </c>
      <c r="AG61">
        <v>2.96</v>
      </c>
      <c r="AH61" t="s">
        <v>149</v>
      </c>
      <c r="AI61">
        <v>184</v>
      </c>
      <c r="AJ61">
        <v>32.06</v>
      </c>
    </row>
    <row r="62" spans="1:36">
      <c r="A62">
        <v>2</v>
      </c>
      <c r="B62" t="s">
        <v>78</v>
      </c>
      <c r="C62" t="s">
        <v>154</v>
      </c>
      <c r="D62">
        <v>11</v>
      </c>
      <c r="E62">
        <v>666</v>
      </c>
      <c r="F62">
        <v>390</v>
      </c>
      <c r="G62">
        <v>276</v>
      </c>
      <c r="H62">
        <v>9</v>
      </c>
      <c r="I62">
        <v>381</v>
      </c>
      <c r="J62" t="s">
        <v>141</v>
      </c>
      <c r="K62">
        <v>3</v>
      </c>
      <c r="L62">
        <v>0.79</v>
      </c>
      <c r="M62" t="s">
        <v>142</v>
      </c>
      <c r="N62">
        <v>66</v>
      </c>
      <c r="O62">
        <v>17.32</v>
      </c>
      <c r="P62" t="s">
        <v>143</v>
      </c>
      <c r="Q62">
        <v>0</v>
      </c>
      <c r="R62">
        <v>0</v>
      </c>
      <c r="S62" t="s">
        <v>144</v>
      </c>
      <c r="T62">
        <v>6</v>
      </c>
      <c r="U62">
        <v>1.57</v>
      </c>
      <c r="V62" t="s">
        <v>145</v>
      </c>
      <c r="W62">
        <v>127</v>
      </c>
      <c r="X62">
        <v>33.33</v>
      </c>
      <c r="Y62" t="s">
        <v>146</v>
      </c>
      <c r="Z62">
        <v>43</v>
      </c>
      <c r="AA62">
        <v>11.29</v>
      </c>
      <c r="AB62" t="s">
        <v>147</v>
      </c>
      <c r="AC62">
        <v>83</v>
      </c>
      <c r="AD62">
        <v>21.78</v>
      </c>
      <c r="AE62" t="s">
        <v>148</v>
      </c>
      <c r="AF62">
        <v>6</v>
      </c>
      <c r="AG62">
        <v>1.57</v>
      </c>
      <c r="AH62" t="s">
        <v>149</v>
      </c>
      <c r="AI62">
        <v>47</v>
      </c>
      <c r="AJ62">
        <v>12.34</v>
      </c>
    </row>
    <row r="63" spans="1:36">
      <c r="A63">
        <v>2</v>
      </c>
      <c r="B63" t="s">
        <v>78</v>
      </c>
      <c r="C63" t="s">
        <v>154</v>
      </c>
      <c r="D63">
        <v>12</v>
      </c>
      <c r="E63">
        <v>809</v>
      </c>
      <c r="F63">
        <v>499</v>
      </c>
      <c r="G63">
        <v>310</v>
      </c>
      <c r="H63">
        <v>8</v>
      </c>
      <c r="I63">
        <v>491</v>
      </c>
      <c r="J63" t="s">
        <v>141</v>
      </c>
      <c r="K63">
        <v>4</v>
      </c>
      <c r="L63">
        <v>0.81</v>
      </c>
      <c r="M63" t="s">
        <v>142</v>
      </c>
      <c r="N63">
        <v>117</v>
      </c>
      <c r="O63">
        <v>23.83</v>
      </c>
      <c r="P63" t="s">
        <v>143</v>
      </c>
      <c r="Q63">
        <v>0</v>
      </c>
      <c r="R63">
        <v>0</v>
      </c>
      <c r="S63" t="s">
        <v>144</v>
      </c>
      <c r="T63">
        <v>23</v>
      </c>
      <c r="U63">
        <v>4.68</v>
      </c>
      <c r="V63" t="s">
        <v>145</v>
      </c>
      <c r="W63">
        <v>207</v>
      </c>
      <c r="X63">
        <v>42.16</v>
      </c>
      <c r="Y63" t="s">
        <v>146</v>
      </c>
      <c r="Z63">
        <v>34</v>
      </c>
      <c r="AA63">
        <v>6.92</v>
      </c>
      <c r="AB63" t="s">
        <v>147</v>
      </c>
      <c r="AC63">
        <v>46</v>
      </c>
      <c r="AD63">
        <v>9.3699999999999992</v>
      </c>
      <c r="AE63" t="s">
        <v>148</v>
      </c>
      <c r="AF63">
        <v>4</v>
      </c>
      <c r="AG63">
        <v>0.81</v>
      </c>
      <c r="AH63" t="s">
        <v>149</v>
      </c>
      <c r="AI63">
        <v>56</v>
      </c>
      <c r="AJ63">
        <v>11.41</v>
      </c>
    </row>
    <row r="64" spans="1:36">
      <c r="A64">
        <v>2</v>
      </c>
      <c r="B64" t="s">
        <v>78</v>
      </c>
      <c r="C64" t="s">
        <v>155</v>
      </c>
      <c r="D64">
        <v>1</v>
      </c>
      <c r="E64">
        <v>914</v>
      </c>
      <c r="F64">
        <v>603</v>
      </c>
      <c r="G64">
        <v>311</v>
      </c>
      <c r="H64">
        <v>8</v>
      </c>
      <c r="I64">
        <v>595</v>
      </c>
      <c r="J64" t="s">
        <v>141</v>
      </c>
      <c r="K64">
        <v>4</v>
      </c>
      <c r="L64">
        <v>0.67</v>
      </c>
      <c r="M64" t="s">
        <v>142</v>
      </c>
      <c r="N64">
        <v>105</v>
      </c>
      <c r="O64">
        <v>17.649999999999999</v>
      </c>
      <c r="P64" t="s">
        <v>143</v>
      </c>
      <c r="Q64">
        <v>0</v>
      </c>
      <c r="R64">
        <v>0</v>
      </c>
      <c r="S64" t="s">
        <v>144</v>
      </c>
      <c r="T64">
        <v>12</v>
      </c>
      <c r="U64">
        <v>2.02</v>
      </c>
      <c r="V64" t="s">
        <v>145</v>
      </c>
      <c r="W64">
        <v>247</v>
      </c>
      <c r="X64">
        <v>41.51</v>
      </c>
      <c r="Y64" t="s">
        <v>146</v>
      </c>
      <c r="Z64">
        <v>25</v>
      </c>
      <c r="AA64">
        <v>4.2</v>
      </c>
      <c r="AB64" t="s">
        <v>147</v>
      </c>
      <c r="AC64">
        <v>31</v>
      </c>
      <c r="AD64">
        <v>5.21</v>
      </c>
      <c r="AE64" t="s">
        <v>148</v>
      </c>
      <c r="AF64">
        <v>23</v>
      </c>
      <c r="AG64">
        <v>3.87</v>
      </c>
      <c r="AH64" t="s">
        <v>149</v>
      </c>
      <c r="AI64">
        <v>148</v>
      </c>
      <c r="AJ64">
        <v>24.87</v>
      </c>
    </row>
    <row r="65" spans="1:36">
      <c r="A65">
        <v>2</v>
      </c>
      <c r="B65" t="s">
        <v>78</v>
      </c>
      <c r="C65" t="s">
        <v>155</v>
      </c>
      <c r="D65">
        <v>2</v>
      </c>
      <c r="E65">
        <v>1176</v>
      </c>
      <c r="F65">
        <v>782</v>
      </c>
      <c r="G65">
        <v>394</v>
      </c>
      <c r="H65">
        <v>19</v>
      </c>
      <c r="I65">
        <v>763</v>
      </c>
      <c r="J65" t="s">
        <v>141</v>
      </c>
      <c r="K65">
        <v>4</v>
      </c>
      <c r="L65">
        <v>0.52</v>
      </c>
      <c r="M65" t="s">
        <v>142</v>
      </c>
      <c r="N65">
        <v>199</v>
      </c>
      <c r="O65">
        <v>26.08</v>
      </c>
      <c r="P65" t="s">
        <v>143</v>
      </c>
      <c r="Q65">
        <v>0</v>
      </c>
      <c r="R65">
        <v>0</v>
      </c>
      <c r="S65" t="s">
        <v>144</v>
      </c>
      <c r="T65">
        <v>20</v>
      </c>
      <c r="U65">
        <v>2.62</v>
      </c>
      <c r="V65" t="s">
        <v>145</v>
      </c>
      <c r="W65">
        <v>332</v>
      </c>
      <c r="X65">
        <v>43.51</v>
      </c>
      <c r="Y65" t="s">
        <v>146</v>
      </c>
      <c r="Z65">
        <v>53</v>
      </c>
      <c r="AA65">
        <v>6.95</v>
      </c>
      <c r="AB65" t="s">
        <v>147</v>
      </c>
      <c r="AC65">
        <v>28</v>
      </c>
      <c r="AD65">
        <v>3.67</v>
      </c>
      <c r="AE65" t="s">
        <v>148</v>
      </c>
      <c r="AF65">
        <v>13</v>
      </c>
      <c r="AG65">
        <v>1.7</v>
      </c>
      <c r="AH65" t="s">
        <v>149</v>
      </c>
      <c r="AI65">
        <v>114</v>
      </c>
      <c r="AJ65">
        <v>14.94</v>
      </c>
    </row>
    <row r="66" spans="1:36">
      <c r="A66">
        <v>2</v>
      </c>
      <c r="B66" t="s">
        <v>78</v>
      </c>
      <c r="C66" t="s">
        <v>155</v>
      </c>
      <c r="D66">
        <v>3</v>
      </c>
      <c r="E66">
        <v>1051</v>
      </c>
      <c r="F66">
        <v>727</v>
      </c>
      <c r="G66">
        <v>324</v>
      </c>
      <c r="H66">
        <v>7</v>
      </c>
      <c r="I66">
        <v>720</v>
      </c>
      <c r="J66" t="s">
        <v>141</v>
      </c>
      <c r="K66">
        <v>3</v>
      </c>
      <c r="L66">
        <v>0.42</v>
      </c>
      <c r="M66" t="s">
        <v>142</v>
      </c>
      <c r="N66">
        <v>235</v>
      </c>
      <c r="O66">
        <v>32.64</v>
      </c>
      <c r="P66" t="s">
        <v>143</v>
      </c>
      <c r="Q66">
        <v>0</v>
      </c>
      <c r="R66">
        <v>0</v>
      </c>
      <c r="S66" t="s">
        <v>144</v>
      </c>
      <c r="T66">
        <v>13</v>
      </c>
      <c r="U66">
        <v>1.81</v>
      </c>
      <c r="V66" t="s">
        <v>145</v>
      </c>
      <c r="W66">
        <v>300</v>
      </c>
      <c r="X66">
        <v>41.67</v>
      </c>
      <c r="Y66" t="s">
        <v>146</v>
      </c>
      <c r="Z66">
        <v>30</v>
      </c>
      <c r="AA66">
        <v>4.17</v>
      </c>
      <c r="AB66" t="s">
        <v>147</v>
      </c>
      <c r="AC66">
        <v>14</v>
      </c>
      <c r="AD66">
        <v>1.94</v>
      </c>
      <c r="AE66" t="s">
        <v>148</v>
      </c>
      <c r="AF66">
        <v>13</v>
      </c>
      <c r="AG66">
        <v>1.81</v>
      </c>
      <c r="AH66" t="s">
        <v>149</v>
      </c>
      <c r="AI66">
        <v>112</v>
      </c>
      <c r="AJ66">
        <v>15.56</v>
      </c>
    </row>
    <row r="67" spans="1:36">
      <c r="A67">
        <v>2</v>
      </c>
      <c r="B67" t="s">
        <v>78</v>
      </c>
      <c r="C67" t="s">
        <v>155</v>
      </c>
      <c r="D67">
        <v>4</v>
      </c>
      <c r="E67">
        <v>1218</v>
      </c>
      <c r="F67">
        <v>856</v>
      </c>
      <c r="G67">
        <v>362</v>
      </c>
      <c r="H67">
        <v>6</v>
      </c>
      <c r="I67">
        <v>850</v>
      </c>
      <c r="J67" t="s">
        <v>141</v>
      </c>
      <c r="K67">
        <v>7</v>
      </c>
      <c r="L67">
        <v>0.82</v>
      </c>
      <c r="M67" t="s">
        <v>142</v>
      </c>
      <c r="N67">
        <v>214</v>
      </c>
      <c r="O67">
        <v>25.18</v>
      </c>
      <c r="P67" t="s">
        <v>143</v>
      </c>
      <c r="Q67">
        <v>1</v>
      </c>
      <c r="R67">
        <v>0.12</v>
      </c>
      <c r="S67" t="s">
        <v>144</v>
      </c>
      <c r="T67">
        <v>21</v>
      </c>
      <c r="U67">
        <v>2.4700000000000002</v>
      </c>
      <c r="V67" t="s">
        <v>145</v>
      </c>
      <c r="W67">
        <v>326</v>
      </c>
      <c r="X67">
        <v>38.35</v>
      </c>
      <c r="Y67" t="s">
        <v>146</v>
      </c>
      <c r="Z67">
        <v>62</v>
      </c>
      <c r="AA67">
        <v>7.29</v>
      </c>
      <c r="AB67" t="s">
        <v>147</v>
      </c>
      <c r="AC67">
        <v>32</v>
      </c>
      <c r="AD67">
        <v>3.76</v>
      </c>
      <c r="AE67" t="s">
        <v>148</v>
      </c>
      <c r="AF67">
        <v>20</v>
      </c>
      <c r="AG67">
        <v>2.35</v>
      </c>
      <c r="AH67" t="s">
        <v>149</v>
      </c>
      <c r="AI67">
        <v>167</v>
      </c>
      <c r="AJ67">
        <v>19.649999999999999</v>
      </c>
    </row>
    <row r="68" spans="1:36">
      <c r="A68">
        <v>2</v>
      </c>
      <c r="B68" t="s">
        <v>78</v>
      </c>
      <c r="C68" t="s">
        <v>155</v>
      </c>
      <c r="D68">
        <v>5</v>
      </c>
      <c r="E68">
        <v>1082</v>
      </c>
      <c r="F68">
        <v>767</v>
      </c>
      <c r="G68">
        <v>315</v>
      </c>
      <c r="H68">
        <v>5</v>
      </c>
      <c r="I68">
        <v>762</v>
      </c>
      <c r="J68" t="s">
        <v>141</v>
      </c>
      <c r="K68">
        <v>6</v>
      </c>
      <c r="L68">
        <v>0.79</v>
      </c>
      <c r="M68" t="s">
        <v>142</v>
      </c>
      <c r="N68">
        <v>196</v>
      </c>
      <c r="O68">
        <v>25.72</v>
      </c>
      <c r="P68" t="s">
        <v>143</v>
      </c>
      <c r="Q68">
        <v>2</v>
      </c>
      <c r="R68">
        <v>0.26</v>
      </c>
      <c r="S68" t="s">
        <v>144</v>
      </c>
      <c r="T68">
        <v>17</v>
      </c>
      <c r="U68">
        <v>2.23</v>
      </c>
      <c r="V68" t="s">
        <v>145</v>
      </c>
      <c r="W68">
        <v>312</v>
      </c>
      <c r="X68">
        <v>40.94</v>
      </c>
      <c r="Y68" t="s">
        <v>146</v>
      </c>
      <c r="Z68">
        <v>42</v>
      </c>
      <c r="AA68">
        <v>5.51</v>
      </c>
      <c r="AB68" t="s">
        <v>147</v>
      </c>
      <c r="AC68">
        <v>38</v>
      </c>
      <c r="AD68">
        <v>4.99</v>
      </c>
      <c r="AE68" t="s">
        <v>148</v>
      </c>
      <c r="AF68">
        <v>13</v>
      </c>
      <c r="AG68">
        <v>1.71</v>
      </c>
      <c r="AH68" t="s">
        <v>149</v>
      </c>
      <c r="AI68">
        <v>136</v>
      </c>
      <c r="AJ68">
        <v>17.850000000000001</v>
      </c>
    </row>
    <row r="69" spans="1:36">
      <c r="A69">
        <v>2</v>
      </c>
      <c r="B69" t="s">
        <v>78</v>
      </c>
      <c r="C69" t="s">
        <v>155</v>
      </c>
      <c r="D69">
        <v>6</v>
      </c>
      <c r="E69">
        <v>1107</v>
      </c>
      <c r="F69">
        <v>799</v>
      </c>
      <c r="G69">
        <v>308</v>
      </c>
      <c r="H69">
        <v>13</v>
      </c>
      <c r="I69">
        <v>786</v>
      </c>
      <c r="J69" t="s">
        <v>141</v>
      </c>
      <c r="K69">
        <v>7</v>
      </c>
      <c r="L69">
        <v>0.89</v>
      </c>
      <c r="M69" t="s">
        <v>142</v>
      </c>
      <c r="N69">
        <v>150</v>
      </c>
      <c r="O69">
        <v>19.079999999999998</v>
      </c>
      <c r="P69" t="s">
        <v>143</v>
      </c>
      <c r="Q69">
        <v>4</v>
      </c>
      <c r="R69">
        <v>0.51</v>
      </c>
      <c r="S69" t="s">
        <v>144</v>
      </c>
      <c r="T69">
        <v>9</v>
      </c>
      <c r="U69">
        <v>1.1499999999999999</v>
      </c>
      <c r="V69" t="s">
        <v>145</v>
      </c>
      <c r="W69">
        <v>355</v>
      </c>
      <c r="X69">
        <v>45.17</v>
      </c>
      <c r="Y69" t="s">
        <v>146</v>
      </c>
      <c r="Z69">
        <v>50</v>
      </c>
      <c r="AA69">
        <v>6.36</v>
      </c>
      <c r="AB69" t="s">
        <v>147</v>
      </c>
      <c r="AC69">
        <v>20</v>
      </c>
      <c r="AD69">
        <v>2.54</v>
      </c>
      <c r="AE69" t="s">
        <v>148</v>
      </c>
      <c r="AF69">
        <v>22</v>
      </c>
      <c r="AG69">
        <v>2.8</v>
      </c>
      <c r="AH69" t="s">
        <v>149</v>
      </c>
      <c r="AI69">
        <v>169</v>
      </c>
      <c r="AJ69">
        <v>21.5</v>
      </c>
    </row>
    <row r="70" spans="1:36">
      <c r="A70">
        <v>2</v>
      </c>
      <c r="B70" t="s">
        <v>78</v>
      </c>
      <c r="C70" t="s">
        <v>155</v>
      </c>
      <c r="D70">
        <v>7</v>
      </c>
      <c r="E70">
        <v>1030</v>
      </c>
      <c r="F70">
        <v>684</v>
      </c>
      <c r="G70">
        <v>346</v>
      </c>
      <c r="H70">
        <v>11</v>
      </c>
      <c r="I70">
        <v>673</v>
      </c>
      <c r="J70" t="s">
        <v>141</v>
      </c>
      <c r="K70">
        <v>8</v>
      </c>
      <c r="L70">
        <v>1.19</v>
      </c>
      <c r="M70" t="s">
        <v>142</v>
      </c>
      <c r="N70">
        <v>146</v>
      </c>
      <c r="O70">
        <v>21.69</v>
      </c>
      <c r="P70" t="s">
        <v>143</v>
      </c>
      <c r="Q70">
        <v>4</v>
      </c>
      <c r="R70">
        <v>0.59</v>
      </c>
      <c r="S70" t="s">
        <v>144</v>
      </c>
      <c r="T70">
        <v>32</v>
      </c>
      <c r="U70">
        <v>4.75</v>
      </c>
      <c r="V70" t="s">
        <v>145</v>
      </c>
      <c r="W70">
        <v>238</v>
      </c>
      <c r="X70">
        <v>35.36</v>
      </c>
      <c r="Y70" t="s">
        <v>146</v>
      </c>
      <c r="Z70">
        <v>54</v>
      </c>
      <c r="AA70">
        <v>8.02</v>
      </c>
      <c r="AB70" t="s">
        <v>147</v>
      </c>
      <c r="AC70">
        <v>36</v>
      </c>
      <c r="AD70">
        <v>5.35</v>
      </c>
      <c r="AE70" t="s">
        <v>148</v>
      </c>
      <c r="AF70">
        <v>27</v>
      </c>
      <c r="AG70">
        <v>4.01</v>
      </c>
      <c r="AH70" t="s">
        <v>149</v>
      </c>
      <c r="AI70">
        <v>128</v>
      </c>
      <c r="AJ70">
        <v>19.02</v>
      </c>
    </row>
    <row r="71" spans="1:36">
      <c r="A71">
        <v>2</v>
      </c>
      <c r="B71" t="s">
        <v>78</v>
      </c>
      <c r="C71" t="s">
        <v>155</v>
      </c>
      <c r="D71">
        <v>8</v>
      </c>
      <c r="E71">
        <v>893</v>
      </c>
      <c r="F71">
        <v>645</v>
      </c>
      <c r="G71">
        <v>248</v>
      </c>
      <c r="H71">
        <v>3</v>
      </c>
      <c r="I71">
        <v>642</v>
      </c>
      <c r="J71" t="s">
        <v>141</v>
      </c>
      <c r="K71">
        <v>3</v>
      </c>
      <c r="L71">
        <v>0.47</v>
      </c>
      <c r="M71" t="s">
        <v>142</v>
      </c>
      <c r="N71">
        <v>166</v>
      </c>
      <c r="O71">
        <v>25.86</v>
      </c>
      <c r="P71" t="s">
        <v>143</v>
      </c>
      <c r="Q71">
        <v>0</v>
      </c>
      <c r="R71">
        <v>0</v>
      </c>
      <c r="S71" t="s">
        <v>144</v>
      </c>
      <c r="T71">
        <v>16</v>
      </c>
      <c r="U71">
        <v>2.4900000000000002</v>
      </c>
      <c r="V71" t="s">
        <v>145</v>
      </c>
      <c r="W71">
        <v>225</v>
      </c>
      <c r="X71">
        <v>35.049999999999997</v>
      </c>
      <c r="Y71" t="s">
        <v>146</v>
      </c>
      <c r="Z71">
        <v>92</v>
      </c>
      <c r="AA71">
        <v>14.33</v>
      </c>
      <c r="AB71" t="s">
        <v>147</v>
      </c>
      <c r="AC71">
        <v>20</v>
      </c>
      <c r="AD71">
        <v>3.12</v>
      </c>
      <c r="AE71" t="s">
        <v>148</v>
      </c>
      <c r="AF71">
        <v>14</v>
      </c>
      <c r="AG71">
        <v>2.1800000000000002</v>
      </c>
      <c r="AH71" t="s">
        <v>149</v>
      </c>
      <c r="AI71">
        <v>106</v>
      </c>
      <c r="AJ71">
        <v>16.510000000000002</v>
      </c>
    </row>
    <row r="72" spans="1:36">
      <c r="A72">
        <v>2</v>
      </c>
      <c r="B72" t="s">
        <v>78</v>
      </c>
      <c r="C72" t="s">
        <v>11</v>
      </c>
      <c r="D72">
        <v>1</v>
      </c>
      <c r="E72">
        <v>1010</v>
      </c>
      <c r="F72">
        <v>632</v>
      </c>
      <c r="G72">
        <v>378</v>
      </c>
      <c r="H72">
        <v>5</v>
      </c>
      <c r="I72">
        <v>627</v>
      </c>
      <c r="J72" t="s">
        <v>141</v>
      </c>
      <c r="K72">
        <v>6</v>
      </c>
      <c r="L72">
        <v>0.96</v>
      </c>
      <c r="M72" t="s">
        <v>142</v>
      </c>
      <c r="N72">
        <v>114</v>
      </c>
      <c r="O72">
        <v>18.18</v>
      </c>
      <c r="P72" t="s">
        <v>143</v>
      </c>
      <c r="Q72">
        <v>2</v>
      </c>
      <c r="R72">
        <v>0.32</v>
      </c>
      <c r="S72" t="s">
        <v>144</v>
      </c>
      <c r="T72">
        <v>23</v>
      </c>
      <c r="U72">
        <v>3.67</v>
      </c>
      <c r="V72" t="s">
        <v>145</v>
      </c>
      <c r="W72">
        <v>276</v>
      </c>
      <c r="X72">
        <v>44.02</v>
      </c>
      <c r="Y72" t="s">
        <v>146</v>
      </c>
      <c r="Z72">
        <v>55</v>
      </c>
      <c r="AA72">
        <v>8.77</v>
      </c>
      <c r="AB72" t="s">
        <v>147</v>
      </c>
      <c r="AC72">
        <v>44</v>
      </c>
      <c r="AD72">
        <v>7.02</v>
      </c>
      <c r="AE72" t="s">
        <v>148</v>
      </c>
      <c r="AF72">
        <v>37</v>
      </c>
      <c r="AG72">
        <v>5.9</v>
      </c>
      <c r="AH72" t="s">
        <v>149</v>
      </c>
      <c r="AI72">
        <v>70</v>
      </c>
      <c r="AJ72">
        <v>11.16</v>
      </c>
    </row>
    <row r="73" spans="1:36">
      <c r="A73">
        <v>2</v>
      </c>
      <c r="B73" t="s">
        <v>78</v>
      </c>
      <c r="C73" t="s">
        <v>11</v>
      </c>
      <c r="D73">
        <v>2</v>
      </c>
      <c r="E73">
        <v>969</v>
      </c>
      <c r="F73">
        <v>546</v>
      </c>
      <c r="G73">
        <v>423</v>
      </c>
      <c r="H73">
        <v>9</v>
      </c>
      <c r="I73">
        <v>537</v>
      </c>
      <c r="J73" t="s">
        <v>141</v>
      </c>
      <c r="K73">
        <v>0</v>
      </c>
      <c r="L73">
        <v>0</v>
      </c>
      <c r="M73" t="s">
        <v>142</v>
      </c>
      <c r="N73">
        <v>167</v>
      </c>
      <c r="O73">
        <v>31.1</v>
      </c>
      <c r="P73" t="s">
        <v>143</v>
      </c>
      <c r="Q73">
        <v>2</v>
      </c>
      <c r="R73">
        <v>0.37</v>
      </c>
      <c r="S73" t="s">
        <v>144</v>
      </c>
      <c r="T73">
        <v>22</v>
      </c>
      <c r="U73">
        <v>4.0999999999999996</v>
      </c>
      <c r="V73" t="s">
        <v>145</v>
      </c>
      <c r="W73">
        <v>165</v>
      </c>
      <c r="X73">
        <v>30.73</v>
      </c>
      <c r="Y73" t="s">
        <v>146</v>
      </c>
      <c r="Z73">
        <v>37</v>
      </c>
      <c r="AA73">
        <v>6.89</v>
      </c>
      <c r="AB73" t="s">
        <v>147</v>
      </c>
      <c r="AC73">
        <v>14</v>
      </c>
      <c r="AD73">
        <v>2.61</v>
      </c>
      <c r="AE73" t="s">
        <v>148</v>
      </c>
      <c r="AF73">
        <v>25</v>
      </c>
      <c r="AG73">
        <v>4.66</v>
      </c>
      <c r="AH73" t="s">
        <v>149</v>
      </c>
      <c r="AI73">
        <v>105</v>
      </c>
      <c r="AJ73">
        <v>19.55</v>
      </c>
    </row>
    <row r="74" spans="1:36">
      <c r="A74">
        <v>2</v>
      </c>
      <c r="B74" t="s">
        <v>78</v>
      </c>
      <c r="C74" t="s">
        <v>11</v>
      </c>
      <c r="D74">
        <v>3</v>
      </c>
      <c r="E74">
        <v>1090</v>
      </c>
      <c r="F74">
        <v>691</v>
      </c>
      <c r="G74">
        <v>399</v>
      </c>
      <c r="H74">
        <v>15</v>
      </c>
      <c r="I74">
        <v>676</v>
      </c>
      <c r="J74" t="s">
        <v>141</v>
      </c>
      <c r="K74">
        <v>6</v>
      </c>
      <c r="L74">
        <v>0.89</v>
      </c>
      <c r="M74" t="s">
        <v>142</v>
      </c>
      <c r="N74">
        <v>135</v>
      </c>
      <c r="O74">
        <v>19.97</v>
      </c>
      <c r="P74" t="s">
        <v>143</v>
      </c>
      <c r="Q74">
        <v>3</v>
      </c>
      <c r="R74">
        <v>0.44</v>
      </c>
      <c r="S74" t="s">
        <v>144</v>
      </c>
      <c r="T74">
        <v>7</v>
      </c>
      <c r="U74">
        <v>1.04</v>
      </c>
      <c r="V74" t="s">
        <v>145</v>
      </c>
      <c r="W74">
        <v>286</v>
      </c>
      <c r="X74">
        <v>42.31</v>
      </c>
      <c r="Y74" t="s">
        <v>146</v>
      </c>
      <c r="Z74">
        <v>63</v>
      </c>
      <c r="AA74">
        <v>9.32</v>
      </c>
      <c r="AB74" t="s">
        <v>147</v>
      </c>
      <c r="AC74">
        <v>42</v>
      </c>
      <c r="AD74">
        <v>6.21</v>
      </c>
      <c r="AE74" t="s">
        <v>148</v>
      </c>
      <c r="AF74">
        <v>43</v>
      </c>
      <c r="AG74">
        <v>6.36</v>
      </c>
      <c r="AH74" t="s">
        <v>149</v>
      </c>
      <c r="AI74">
        <v>91</v>
      </c>
      <c r="AJ74">
        <v>13.46</v>
      </c>
    </row>
    <row r="75" spans="1:36">
      <c r="A75">
        <v>2</v>
      </c>
      <c r="B75" t="s">
        <v>78</v>
      </c>
      <c r="C75" t="s">
        <v>11</v>
      </c>
      <c r="D75">
        <v>4</v>
      </c>
      <c r="E75">
        <v>1310</v>
      </c>
      <c r="F75">
        <v>777</v>
      </c>
      <c r="G75">
        <v>533</v>
      </c>
      <c r="H75">
        <v>8</v>
      </c>
      <c r="I75">
        <v>769</v>
      </c>
      <c r="J75" t="s">
        <v>141</v>
      </c>
      <c r="K75">
        <v>4</v>
      </c>
      <c r="L75">
        <v>0.52</v>
      </c>
      <c r="M75" t="s">
        <v>142</v>
      </c>
      <c r="N75">
        <v>234</v>
      </c>
      <c r="O75">
        <v>30.43</v>
      </c>
      <c r="P75" t="s">
        <v>143</v>
      </c>
      <c r="Q75">
        <v>1</v>
      </c>
      <c r="R75">
        <v>0.13</v>
      </c>
      <c r="S75" t="s">
        <v>144</v>
      </c>
      <c r="T75">
        <v>58</v>
      </c>
      <c r="U75">
        <v>7.54</v>
      </c>
      <c r="V75" t="s">
        <v>145</v>
      </c>
      <c r="W75">
        <v>280</v>
      </c>
      <c r="X75">
        <v>36.409999999999997</v>
      </c>
      <c r="Y75" t="s">
        <v>146</v>
      </c>
      <c r="Z75">
        <v>50</v>
      </c>
      <c r="AA75">
        <v>6.5</v>
      </c>
      <c r="AB75" t="s">
        <v>147</v>
      </c>
      <c r="AC75">
        <v>51</v>
      </c>
      <c r="AD75">
        <v>6.63</v>
      </c>
      <c r="AE75" t="s">
        <v>148</v>
      </c>
      <c r="AF75">
        <v>28</v>
      </c>
      <c r="AG75">
        <v>3.64</v>
      </c>
      <c r="AH75" t="s">
        <v>149</v>
      </c>
      <c r="AI75">
        <v>63</v>
      </c>
      <c r="AJ75">
        <v>8.19</v>
      </c>
    </row>
    <row r="76" spans="1:36">
      <c r="A76">
        <v>2</v>
      </c>
      <c r="B76" t="s">
        <v>78</v>
      </c>
      <c r="C76" t="s">
        <v>11</v>
      </c>
      <c r="D76">
        <v>5</v>
      </c>
      <c r="E76">
        <v>879</v>
      </c>
      <c r="F76">
        <v>569</v>
      </c>
      <c r="G76">
        <v>310</v>
      </c>
      <c r="H76">
        <v>3</v>
      </c>
      <c r="I76">
        <v>566</v>
      </c>
      <c r="J76" t="s">
        <v>141</v>
      </c>
      <c r="K76">
        <v>3</v>
      </c>
      <c r="L76">
        <v>0.53</v>
      </c>
      <c r="M76" t="s">
        <v>142</v>
      </c>
      <c r="N76">
        <v>152</v>
      </c>
      <c r="O76">
        <v>26.86</v>
      </c>
      <c r="P76" t="s">
        <v>143</v>
      </c>
      <c r="Q76">
        <v>1</v>
      </c>
      <c r="R76">
        <v>0.18</v>
      </c>
      <c r="S76" t="s">
        <v>144</v>
      </c>
      <c r="T76">
        <v>12</v>
      </c>
      <c r="U76">
        <v>2.12</v>
      </c>
      <c r="V76" t="s">
        <v>145</v>
      </c>
      <c r="W76">
        <v>216</v>
      </c>
      <c r="X76">
        <v>38.159999999999997</v>
      </c>
      <c r="Y76" t="s">
        <v>146</v>
      </c>
      <c r="Z76">
        <v>47</v>
      </c>
      <c r="AA76">
        <v>8.3000000000000007</v>
      </c>
      <c r="AB76" t="s">
        <v>147</v>
      </c>
      <c r="AC76">
        <v>29</v>
      </c>
      <c r="AD76">
        <v>5.12</v>
      </c>
      <c r="AE76" t="s">
        <v>148</v>
      </c>
      <c r="AF76">
        <v>17</v>
      </c>
      <c r="AG76">
        <v>3</v>
      </c>
      <c r="AH76" t="s">
        <v>149</v>
      </c>
      <c r="AI76">
        <v>89</v>
      </c>
      <c r="AJ76">
        <v>15.72</v>
      </c>
    </row>
    <row r="77" spans="1:36">
      <c r="A77">
        <v>2</v>
      </c>
      <c r="B77" t="s">
        <v>78</v>
      </c>
      <c r="C77" t="s">
        <v>11</v>
      </c>
      <c r="D77">
        <v>6</v>
      </c>
      <c r="E77">
        <v>938</v>
      </c>
      <c r="F77">
        <v>543</v>
      </c>
      <c r="G77">
        <v>395</v>
      </c>
      <c r="H77">
        <v>15</v>
      </c>
      <c r="I77">
        <v>528</v>
      </c>
      <c r="J77" t="s">
        <v>141</v>
      </c>
      <c r="K77">
        <v>4</v>
      </c>
      <c r="L77">
        <v>0.76</v>
      </c>
      <c r="M77" t="s">
        <v>142</v>
      </c>
      <c r="N77">
        <v>103</v>
      </c>
      <c r="O77">
        <v>19.510000000000002</v>
      </c>
      <c r="P77" t="s">
        <v>143</v>
      </c>
      <c r="Q77">
        <v>1</v>
      </c>
      <c r="R77">
        <v>0.19</v>
      </c>
      <c r="S77" t="s">
        <v>144</v>
      </c>
      <c r="T77">
        <v>13</v>
      </c>
      <c r="U77">
        <v>2.46</v>
      </c>
      <c r="V77" t="s">
        <v>145</v>
      </c>
      <c r="W77">
        <v>215</v>
      </c>
      <c r="X77">
        <v>40.72</v>
      </c>
      <c r="Y77" t="s">
        <v>146</v>
      </c>
      <c r="Z77">
        <v>34</v>
      </c>
      <c r="AA77">
        <v>6.44</v>
      </c>
      <c r="AB77" t="s">
        <v>147</v>
      </c>
      <c r="AC77">
        <v>30</v>
      </c>
      <c r="AD77">
        <v>5.68</v>
      </c>
      <c r="AE77" t="s">
        <v>148</v>
      </c>
      <c r="AF77">
        <v>27</v>
      </c>
      <c r="AG77">
        <v>5.1100000000000003</v>
      </c>
      <c r="AH77" t="s">
        <v>149</v>
      </c>
      <c r="AI77">
        <v>101</v>
      </c>
      <c r="AJ77">
        <v>19.13</v>
      </c>
    </row>
    <row r="78" spans="1:36">
      <c r="A78">
        <v>2</v>
      </c>
      <c r="B78" t="s">
        <v>78</v>
      </c>
      <c r="C78" t="s">
        <v>11</v>
      </c>
      <c r="D78">
        <v>7</v>
      </c>
      <c r="E78">
        <v>1393</v>
      </c>
      <c r="F78">
        <v>750</v>
      </c>
      <c r="G78">
        <v>643</v>
      </c>
      <c r="H78">
        <v>12</v>
      </c>
      <c r="I78">
        <v>738</v>
      </c>
      <c r="J78" t="s">
        <v>141</v>
      </c>
      <c r="K78">
        <v>5</v>
      </c>
      <c r="L78">
        <v>0.68</v>
      </c>
      <c r="M78" t="s">
        <v>142</v>
      </c>
      <c r="N78">
        <v>216</v>
      </c>
      <c r="O78">
        <v>29.27</v>
      </c>
      <c r="P78" t="s">
        <v>143</v>
      </c>
      <c r="Q78">
        <v>3</v>
      </c>
      <c r="R78">
        <v>0.41</v>
      </c>
      <c r="S78" t="s">
        <v>144</v>
      </c>
      <c r="T78">
        <v>21</v>
      </c>
      <c r="U78">
        <v>2.85</v>
      </c>
      <c r="V78" t="s">
        <v>145</v>
      </c>
      <c r="W78">
        <v>280</v>
      </c>
      <c r="X78">
        <v>37.94</v>
      </c>
      <c r="Y78" t="s">
        <v>146</v>
      </c>
      <c r="Z78">
        <v>49</v>
      </c>
      <c r="AA78">
        <v>6.64</v>
      </c>
      <c r="AB78" t="s">
        <v>147</v>
      </c>
      <c r="AC78">
        <v>27</v>
      </c>
      <c r="AD78">
        <v>3.66</v>
      </c>
      <c r="AE78" t="s">
        <v>148</v>
      </c>
      <c r="AF78">
        <v>38</v>
      </c>
      <c r="AG78">
        <v>5.15</v>
      </c>
      <c r="AH78" t="s">
        <v>149</v>
      </c>
      <c r="AI78">
        <v>99</v>
      </c>
      <c r="AJ78">
        <v>13.41</v>
      </c>
    </row>
    <row r="79" spans="1:36">
      <c r="A79">
        <v>2</v>
      </c>
      <c r="B79" t="s">
        <v>78</v>
      </c>
      <c r="C79" t="s">
        <v>12</v>
      </c>
      <c r="D79">
        <v>1</v>
      </c>
      <c r="E79">
        <v>1008</v>
      </c>
      <c r="F79">
        <v>623</v>
      </c>
      <c r="G79">
        <v>385</v>
      </c>
      <c r="H79">
        <v>7</v>
      </c>
      <c r="I79">
        <v>616</v>
      </c>
      <c r="J79" t="s">
        <v>141</v>
      </c>
      <c r="K79">
        <v>3</v>
      </c>
      <c r="L79">
        <v>0.49</v>
      </c>
      <c r="M79" t="s">
        <v>142</v>
      </c>
      <c r="N79">
        <v>158</v>
      </c>
      <c r="O79">
        <v>25.65</v>
      </c>
      <c r="P79" t="s">
        <v>143</v>
      </c>
      <c r="Q79">
        <v>10</v>
      </c>
      <c r="R79">
        <v>1.62</v>
      </c>
      <c r="S79" t="s">
        <v>144</v>
      </c>
      <c r="T79">
        <v>25</v>
      </c>
      <c r="U79">
        <v>4.0599999999999996</v>
      </c>
      <c r="V79" t="s">
        <v>145</v>
      </c>
      <c r="W79">
        <v>226</v>
      </c>
      <c r="X79">
        <v>36.69</v>
      </c>
      <c r="Y79" t="s">
        <v>146</v>
      </c>
      <c r="Z79">
        <v>33</v>
      </c>
      <c r="AA79">
        <v>5.36</v>
      </c>
      <c r="AB79" t="s">
        <v>147</v>
      </c>
      <c r="AC79">
        <v>18</v>
      </c>
      <c r="AD79">
        <v>2.92</v>
      </c>
      <c r="AE79" t="s">
        <v>148</v>
      </c>
      <c r="AF79">
        <v>22</v>
      </c>
      <c r="AG79">
        <v>3.57</v>
      </c>
      <c r="AH79" t="s">
        <v>149</v>
      </c>
      <c r="AI79">
        <v>121</v>
      </c>
      <c r="AJ79">
        <v>19.64</v>
      </c>
    </row>
    <row r="80" spans="1:36">
      <c r="A80">
        <v>2</v>
      </c>
      <c r="B80" t="s">
        <v>78</v>
      </c>
      <c r="C80" t="s">
        <v>12</v>
      </c>
      <c r="D80">
        <v>2</v>
      </c>
      <c r="E80">
        <v>849</v>
      </c>
      <c r="F80">
        <v>495</v>
      </c>
      <c r="G80">
        <v>354</v>
      </c>
      <c r="H80">
        <v>6</v>
      </c>
      <c r="I80">
        <v>489</v>
      </c>
      <c r="J80" t="s">
        <v>141</v>
      </c>
      <c r="K80">
        <v>4</v>
      </c>
      <c r="L80">
        <v>0.82</v>
      </c>
      <c r="M80" t="s">
        <v>142</v>
      </c>
      <c r="N80">
        <v>57</v>
      </c>
      <c r="O80">
        <v>11.66</v>
      </c>
      <c r="P80" t="s">
        <v>143</v>
      </c>
      <c r="Q80">
        <v>6</v>
      </c>
      <c r="R80">
        <v>1.23</v>
      </c>
      <c r="S80" t="s">
        <v>144</v>
      </c>
      <c r="T80">
        <v>5</v>
      </c>
      <c r="U80">
        <v>1.02</v>
      </c>
      <c r="V80" t="s">
        <v>145</v>
      </c>
      <c r="W80">
        <v>187</v>
      </c>
      <c r="X80">
        <v>38.24</v>
      </c>
      <c r="Y80" t="s">
        <v>146</v>
      </c>
      <c r="Z80">
        <v>24</v>
      </c>
      <c r="AA80">
        <v>4.91</v>
      </c>
      <c r="AB80" t="s">
        <v>147</v>
      </c>
      <c r="AC80">
        <v>29</v>
      </c>
      <c r="AD80">
        <v>5.93</v>
      </c>
      <c r="AE80" t="s">
        <v>148</v>
      </c>
      <c r="AF80">
        <v>8</v>
      </c>
      <c r="AG80">
        <v>1.64</v>
      </c>
      <c r="AH80" t="s">
        <v>149</v>
      </c>
      <c r="AI80">
        <v>169</v>
      </c>
      <c r="AJ80">
        <v>34.56</v>
      </c>
    </row>
    <row r="81" spans="1:36">
      <c r="A81">
        <v>2</v>
      </c>
      <c r="B81" t="s">
        <v>78</v>
      </c>
      <c r="C81" t="s">
        <v>12</v>
      </c>
      <c r="D81">
        <v>3</v>
      </c>
      <c r="E81">
        <v>1318</v>
      </c>
      <c r="F81">
        <v>769</v>
      </c>
      <c r="G81">
        <v>549</v>
      </c>
      <c r="H81">
        <v>8</v>
      </c>
      <c r="I81">
        <v>761</v>
      </c>
      <c r="J81" t="s">
        <v>141</v>
      </c>
      <c r="K81">
        <v>8</v>
      </c>
      <c r="L81">
        <v>1.05</v>
      </c>
      <c r="M81" t="s">
        <v>142</v>
      </c>
      <c r="N81">
        <v>123</v>
      </c>
      <c r="O81">
        <v>16.16</v>
      </c>
      <c r="P81" t="s">
        <v>143</v>
      </c>
      <c r="Q81">
        <v>4</v>
      </c>
      <c r="R81">
        <v>0.53</v>
      </c>
      <c r="S81" t="s">
        <v>144</v>
      </c>
      <c r="T81">
        <v>23</v>
      </c>
      <c r="U81">
        <v>3.02</v>
      </c>
      <c r="V81" t="s">
        <v>145</v>
      </c>
      <c r="W81">
        <v>306</v>
      </c>
      <c r="X81">
        <v>40.21</v>
      </c>
      <c r="Y81" t="s">
        <v>146</v>
      </c>
      <c r="Z81">
        <v>63</v>
      </c>
      <c r="AA81">
        <v>8.2799999999999994</v>
      </c>
      <c r="AB81" t="s">
        <v>147</v>
      </c>
      <c r="AC81">
        <v>31</v>
      </c>
      <c r="AD81">
        <v>4.07</v>
      </c>
      <c r="AE81" t="s">
        <v>148</v>
      </c>
      <c r="AF81">
        <v>21</v>
      </c>
      <c r="AG81">
        <v>2.76</v>
      </c>
      <c r="AH81" t="s">
        <v>149</v>
      </c>
      <c r="AI81">
        <v>182</v>
      </c>
      <c r="AJ81">
        <v>23.92</v>
      </c>
    </row>
    <row r="82" spans="1:36">
      <c r="A82">
        <v>2</v>
      </c>
      <c r="B82" t="s">
        <v>78</v>
      </c>
      <c r="C82" t="s">
        <v>12</v>
      </c>
      <c r="D82">
        <v>4</v>
      </c>
      <c r="E82">
        <v>986</v>
      </c>
      <c r="F82">
        <v>608</v>
      </c>
      <c r="G82">
        <v>378</v>
      </c>
      <c r="H82">
        <v>9</v>
      </c>
      <c r="I82">
        <v>599</v>
      </c>
      <c r="J82" t="s">
        <v>141</v>
      </c>
      <c r="K82">
        <v>5</v>
      </c>
      <c r="L82">
        <v>0.83</v>
      </c>
      <c r="M82" t="s">
        <v>142</v>
      </c>
      <c r="N82">
        <v>95</v>
      </c>
      <c r="O82">
        <v>15.86</v>
      </c>
      <c r="P82" t="s">
        <v>143</v>
      </c>
      <c r="Q82">
        <v>8</v>
      </c>
      <c r="R82">
        <v>1.34</v>
      </c>
      <c r="S82" t="s">
        <v>144</v>
      </c>
      <c r="T82">
        <v>22</v>
      </c>
      <c r="U82">
        <v>3.67</v>
      </c>
      <c r="V82" t="s">
        <v>145</v>
      </c>
      <c r="W82">
        <v>228</v>
      </c>
      <c r="X82">
        <v>38.06</v>
      </c>
      <c r="Y82" t="s">
        <v>146</v>
      </c>
      <c r="Z82">
        <v>38</v>
      </c>
      <c r="AA82">
        <v>6.34</v>
      </c>
      <c r="AB82" t="s">
        <v>147</v>
      </c>
      <c r="AC82">
        <v>19</v>
      </c>
      <c r="AD82">
        <v>3.17</v>
      </c>
      <c r="AE82" t="s">
        <v>148</v>
      </c>
      <c r="AF82">
        <v>26</v>
      </c>
      <c r="AG82">
        <v>4.34</v>
      </c>
      <c r="AH82" t="s">
        <v>149</v>
      </c>
      <c r="AI82">
        <v>158</v>
      </c>
      <c r="AJ82">
        <v>26.38</v>
      </c>
    </row>
    <row r="83" spans="1:36">
      <c r="A83">
        <v>2</v>
      </c>
      <c r="B83" t="s">
        <v>78</v>
      </c>
      <c r="C83" t="s">
        <v>12</v>
      </c>
      <c r="D83">
        <v>5</v>
      </c>
      <c r="E83">
        <v>1563</v>
      </c>
      <c r="F83">
        <v>911</v>
      </c>
      <c r="G83">
        <v>652</v>
      </c>
      <c r="H83">
        <v>17</v>
      </c>
      <c r="I83">
        <v>894</v>
      </c>
      <c r="J83" t="s">
        <v>141</v>
      </c>
      <c r="K83">
        <v>11</v>
      </c>
      <c r="L83">
        <v>1.23</v>
      </c>
      <c r="M83" t="s">
        <v>142</v>
      </c>
      <c r="N83">
        <v>260</v>
      </c>
      <c r="O83">
        <v>29.08</v>
      </c>
      <c r="P83" t="s">
        <v>143</v>
      </c>
      <c r="Q83">
        <v>0</v>
      </c>
      <c r="R83">
        <v>0</v>
      </c>
      <c r="S83" t="s">
        <v>144</v>
      </c>
      <c r="T83">
        <v>37</v>
      </c>
      <c r="U83">
        <v>4.1399999999999997</v>
      </c>
      <c r="V83" t="s">
        <v>145</v>
      </c>
      <c r="W83">
        <v>421</v>
      </c>
      <c r="X83">
        <v>47.09</v>
      </c>
      <c r="Y83" t="s">
        <v>146</v>
      </c>
      <c r="Z83">
        <v>30</v>
      </c>
      <c r="AA83">
        <v>3.36</v>
      </c>
      <c r="AB83" t="s">
        <v>147</v>
      </c>
      <c r="AC83">
        <v>27</v>
      </c>
      <c r="AD83">
        <v>3.02</v>
      </c>
      <c r="AE83" t="s">
        <v>148</v>
      </c>
      <c r="AF83">
        <v>31</v>
      </c>
      <c r="AG83">
        <v>3.47</v>
      </c>
      <c r="AH83" t="s">
        <v>149</v>
      </c>
      <c r="AI83">
        <v>77</v>
      </c>
      <c r="AJ83">
        <v>8.61</v>
      </c>
    </row>
    <row r="84" spans="1:36">
      <c r="A84">
        <v>2</v>
      </c>
      <c r="B84" t="s">
        <v>78</v>
      </c>
      <c r="C84" t="s">
        <v>12</v>
      </c>
      <c r="D84">
        <v>6</v>
      </c>
      <c r="E84">
        <v>1413</v>
      </c>
      <c r="F84">
        <v>913</v>
      </c>
      <c r="G84">
        <v>500</v>
      </c>
      <c r="H84">
        <v>12</v>
      </c>
      <c r="I84">
        <v>901</v>
      </c>
      <c r="J84" t="s">
        <v>141</v>
      </c>
      <c r="K84">
        <v>6</v>
      </c>
      <c r="L84">
        <v>0.67</v>
      </c>
      <c r="M84" t="s">
        <v>142</v>
      </c>
      <c r="N84">
        <v>210</v>
      </c>
      <c r="O84">
        <v>23.31</v>
      </c>
      <c r="P84" t="s">
        <v>143</v>
      </c>
      <c r="Q84">
        <v>1</v>
      </c>
      <c r="R84">
        <v>0.11</v>
      </c>
      <c r="S84" t="s">
        <v>144</v>
      </c>
      <c r="T84">
        <v>61</v>
      </c>
      <c r="U84">
        <v>6.77</v>
      </c>
      <c r="V84" t="s">
        <v>145</v>
      </c>
      <c r="W84">
        <v>445</v>
      </c>
      <c r="X84">
        <v>49.39</v>
      </c>
      <c r="Y84" t="s">
        <v>146</v>
      </c>
      <c r="Z84">
        <v>40</v>
      </c>
      <c r="AA84">
        <v>4.4400000000000004</v>
      </c>
      <c r="AB84" t="s">
        <v>147</v>
      </c>
      <c r="AC84">
        <v>25</v>
      </c>
      <c r="AD84">
        <v>2.77</v>
      </c>
      <c r="AE84" t="s">
        <v>148</v>
      </c>
      <c r="AF84">
        <v>26</v>
      </c>
      <c r="AG84">
        <v>2.89</v>
      </c>
      <c r="AH84" t="s">
        <v>149</v>
      </c>
      <c r="AI84">
        <v>87</v>
      </c>
      <c r="AJ84">
        <v>9.66</v>
      </c>
    </row>
    <row r="85" spans="1:36">
      <c r="A85">
        <v>2</v>
      </c>
      <c r="B85" t="s">
        <v>78</v>
      </c>
      <c r="C85" t="s">
        <v>12</v>
      </c>
      <c r="D85">
        <v>7</v>
      </c>
      <c r="E85">
        <v>990</v>
      </c>
      <c r="F85">
        <v>657</v>
      </c>
      <c r="G85">
        <v>333</v>
      </c>
      <c r="H85">
        <v>2</v>
      </c>
      <c r="I85">
        <v>655</v>
      </c>
      <c r="J85" t="s">
        <v>141</v>
      </c>
      <c r="K85">
        <v>12</v>
      </c>
      <c r="L85">
        <v>1.83</v>
      </c>
      <c r="M85" t="s">
        <v>142</v>
      </c>
      <c r="N85">
        <v>144</v>
      </c>
      <c r="O85">
        <v>21.98</v>
      </c>
      <c r="P85" t="s">
        <v>143</v>
      </c>
      <c r="Q85">
        <v>1</v>
      </c>
      <c r="R85">
        <v>0.15</v>
      </c>
      <c r="S85" t="s">
        <v>144</v>
      </c>
      <c r="T85">
        <v>17</v>
      </c>
      <c r="U85">
        <v>2.6</v>
      </c>
      <c r="V85" t="s">
        <v>145</v>
      </c>
      <c r="W85">
        <v>303</v>
      </c>
      <c r="X85">
        <v>46.26</v>
      </c>
      <c r="Y85" t="s">
        <v>146</v>
      </c>
      <c r="Z85">
        <v>44</v>
      </c>
      <c r="AA85">
        <v>6.72</v>
      </c>
      <c r="AB85" t="s">
        <v>147</v>
      </c>
      <c r="AC85">
        <v>18</v>
      </c>
      <c r="AD85">
        <v>2.75</v>
      </c>
      <c r="AE85" t="s">
        <v>148</v>
      </c>
      <c r="AF85">
        <v>36</v>
      </c>
      <c r="AG85">
        <v>5.5</v>
      </c>
      <c r="AH85" t="s">
        <v>149</v>
      </c>
      <c r="AI85">
        <v>80</v>
      </c>
      <c r="AJ85">
        <v>12.21</v>
      </c>
    </row>
    <row r="86" spans="1:36">
      <c r="A86">
        <v>2</v>
      </c>
      <c r="B86" t="s">
        <v>78</v>
      </c>
      <c r="C86" t="s">
        <v>12</v>
      </c>
      <c r="D86">
        <v>8</v>
      </c>
      <c r="E86">
        <v>1156</v>
      </c>
      <c r="F86">
        <v>813</v>
      </c>
      <c r="G86">
        <v>343</v>
      </c>
      <c r="H86">
        <v>10</v>
      </c>
      <c r="I86">
        <v>803</v>
      </c>
      <c r="J86" t="s">
        <v>141</v>
      </c>
      <c r="K86">
        <v>2</v>
      </c>
      <c r="L86">
        <v>0.25</v>
      </c>
      <c r="M86" t="s">
        <v>142</v>
      </c>
      <c r="N86">
        <v>196</v>
      </c>
      <c r="O86">
        <v>24.41</v>
      </c>
      <c r="P86" t="s">
        <v>143</v>
      </c>
      <c r="Q86">
        <v>1</v>
      </c>
      <c r="R86">
        <v>0.12</v>
      </c>
      <c r="S86" t="s">
        <v>144</v>
      </c>
      <c r="T86">
        <v>9</v>
      </c>
      <c r="U86">
        <v>1.1200000000000001</v>
      </c>
      <c r="V86" t="s">
        <v>145</v>
      </c>
      <c r="W86">
        <v>398</v>
      </c>
      <c r="X86">
        <v>49.56</v>
      </c>
      <c r="Y86" t="s">
        <v>146</v>
      </c>
      <c r="Z86">
        <v>94</v>
      </c>
      <c r="AA86">
        <v>11.71</v>
      </c>
      <c r="AB86" t="s">
        <v>147</v>
      </c>
      <c r="AC86">
        <v>34</v>
      </c>
      <c r="AD86">
        <v>4.2300000000000004</v>
      </c>
      <c r="AE86" t="s">
        <v>148</v>
      </c>
      <c r="AF86">
        <v>21</v>
      </c>
      <c r="AG86">
        <v>2.62</v>
      </c>
      <c r="AH86" t="s">
        <v>149</v>
      </c>
      <c r="AI86">
        <v>48</v>
      </c>
      <c r="AJ86">
        <v>5.98</v>
      </c>
    </row>
    <row r="87" spans="1:36">
      <c r="A87">
        <v>2</v>
      </c>
      <c r="B87" t="s">
        <v>78</v>
      </c>
      <c r="C87" t="s">
        <v>13</v>
      </c>
      <c r="D87">
        <v>1</v>
      </c>
      <c r="E87">
        <v>2092</v>
      </c>
      <c r="F87">
        <v>1218</v>
      </c>
      <c r="G87">
        <v>874</v>
      </c>
      <c r="H87">
        <v>19</v>
      </c>
      <c r="I87">
        <v>1199</v>
      </c>
      <c r="J87" t="s">
        <v>141</v>
      </c>
      <c r="K87">
        <v>9</v>
      </c>
      <c r="L87">
        <v>0.75</v>
      </c>
      <c r="M87" t="s">
        <v>142</v>
      </c>
      <c r="N87">
        <v>262</v>
      </c>
      <c r="O87">
        <v>21.85</v>
      </c>
      <c r="P87" t="s">
        <v>143</v>
      </c>
      <c r="Q87">
        <v>4</v>
      </c>
      <c r="R87">
        <v>0.33</v>
      </c>
      <c r="S87" t="s">
        <v>144</v>
      </c>
      <c r="T87">
        <v>64</v>
      </c>
      <c r="U87">
        <v>5.34</v>
      </c>
      <c r="V87" t="s">
        <v>145</v>
      </c>
      <c r="W87">
        <v>514</v>
      </c>
      <c r="X87">
        <v>42.87</v>
      </c>
      <c r="Y87" t="s">
        <v>146</v>
      </c>
      <c r="Z87">
        <v>68</v>
      </c>
      <c r="AA87">
        <v>5.67</v>
      </c>
      <c r="AB87" t="s">
        <v>147</v>
      </c>
      <c r="AC87">
        <v>53</v>
      </c>
      <c r="AD87">
        <v>4.42</v>
      </c>
      <c r="AE87" t="s">
        <v>148</v>
      </c>
      <c r="AF87">
        <v>33</v>
      </c>
      <c r="AG87">
        <v>2.75</v>
      </c>
      <c r="AH87" t="s">
        <v>149</v>
      </c>
      <c r="AI87">
        <v>192</v>
      </c>
      <c r="AJ87">
        <v>16.010000000000002</v>
      </c>
    </row>
    <row r="88" spans="1:36">
      <c r="A88">
        <v>2</v>
      </c>
      <c r="B88" t="s">
        <v>78</v>
      </c>
      <c r="C88" t="s">
        <v>13</v>
      </c>
      <c r="D88">
        <v>2</v>
      </c>
      <c r="E88">
        <v>2066</v>
      </c>
      <c r="F88">
        <v>1171</v>
      </c>
      <c r="G88">
        <v>895</v>
      </c>
      <c r="H88">
        <v>20</v>
      </c>
      <c r="I88">
        <v>1151</v>
      </c>
      <c r="J88" t="s">
        <v>141</v>
      </c>
      <c r="K88">
        <v>4</v>
      </c>
      <c r="L88">
        <v>0.35</v>
      </c>
      <c r="M88" t="s">
        <v>142</v>
      </c>
      <c r="N88">
        <v>304</v>
      </c>
      <c r="O88">
        <v>26.41</v>
      </c>
      <c r="P88" t="s">
        <v>143</v>
      </c>
      <c r="Q88">
        <v>2</v>
      </c>
      <c r="R88">
        <v>0.17</v>
      </c>
      <c r="S88" t="s">
        <v>144</v>
      </c>
      <c r="T88">
        <v>36</v>
      </c>
      <c r="U88">
        <v>3.13</v>
      </c>
      <c r="V88" t="s">
        <v>145</v>
      </c>
      <c r="W88">
        <v>464</v>
      </c>
      <c r="X88">
        <v>40.31</v>
      </c>
      <c r="Y88" t="s">
        <v>146</v>
      </c>
      <c r="Z88">
        <v>116</v>
      </c>
      <c r="AA88">
        <v>10.08</v>
      </c>
      <c r="AB88" t="s">
        <v>147</v>
      </c>
      <c r="AC88">
        <v>29</v>
      </c>
      <c r="AD88">
        <v>2.52</v>
      </c>
      <c r="AE88" t="s">
        <v>148</v>
      </c>
      <c r="AF88">
        <v>23</v>
      </c>
      <c r="AG88">
        <v>2</v>
      </c>
      <c r="AH88" t="s">
        <v>149</v>
      </c>
      <c r="AI88">
        <v>173</v>
      </c>
      <c r="AJ88">
        <v>15.03</v>
      </c>
    </row>
    <row r="89" spans="1:36">
      <c r="A89">
        <v>2</v>
      </c>
      <c r="B89" t="s">
        <v>78</v>
      </c>
      <c r="C89" t="s">
        <v>13</v>
      </c>
      <c r="D89">
        <v>3</v>
      </c>
      <c r="E89">
        <v>1339</v>
      </c>
      <c r="F89">
        <v>839</v>
      </c>
      <c r="G89">
        <v>500</v>
      </c>
      <c r="H89">
        <v>9</v>
      </c>
      <c r="I89">
        <v>830</v>
      </c>
      <c r="J89" t="s">
        <v>141</v>
      </c>
      <c r="K89">
        <v>3</v>
      </c>
      <c r="L89">
        <v>0.36</v>
      </c>
      <c r="M89" t="s">
        <v>142</v>
      </c>
      <c r="N89">
        <v>201</v>
      </c>
      <c r="O89">
        <v>24.22</v>
      </c>
      <c r="P89" t="s">
        <v>143</v>
      </c>
      <c r="Q89">
        <v>1</v>
      </c>
      <c r="R89">
        <v>0.12</v>
      </c>
      <c r="S89" t="s">
        <v>144</v>
      </c>
      <c r="T89">
        <v>54</v>
      </c>
      <c r="U89">
        <v>6.51</v>
      </c>
      <c r="V89" t="s">
        <v>145</v>
      </c>
      <c r="W89">
        <v>387</v>
      </c>
      <c r="X89">
        <v>46.63</v>
      </c>
      <c r="Y89" t="s">
        <v>146</v>
      </c>
      <c r="Z89">
        <v>70</v>
      </c>
      <c r="AA89">
        <v>8.43</v>
      </c>
      <c r="AB89" t="s">
        <v>147</v>
      </c>
      <c r="AC89">
        <v>19</v>
      </c>
      <c r="AD89">
        <v>2.29</v>
      </c>
      <c r="AE89" t="s">
        <v>148</v>
      </c>
      <c r="AF89">
        <v>10</v>
      </c>
      <c r="AG89">
        <v>1.2</v>
      </c>
      <c r="AH89" t="s">
        <v>149</v>
      </c>
      <c r="AI89">
        <v>85</v>
      </c>
      <c r="AJ89">
        <v>10.24</v>
      </c>
    </row>
    <row r="90" spans="1:36">
      <c r="A90">
        <v>2</v>
      </c>
      <c r="B90" t="s">
        <v>78</v>
      </c>
      <c r="C90" t="s">
        <v>156</v>
      </c>
      <c r="D90">
        <v>1</v>
      </c>
      <c r="E90">
        <v>1837</v>
      </c>
      <c r="F90">
        <v>1185</v>
      </c>
      <c r="G90">
        <v>652</v>
      </c>
      <c r="H90">
        <v>22</v>
      </c>
      <c r="I90">
        <v>1163</v>
      </c>
      <c r="J90" t="s">
        <v>141</v>
      </c>
      <c r="K90">
        <v>6</v>
      </c>
      <c r="L90">
        <v>0.52</v>
      </c>
      <c r="M90" t="s">
        <v>142</v>
      </c>
      <c r="N90">
        <v>334</v>
      </c>
      <c r="O90">
        <v>28.72</v>
      </c>
      <c r="P90" t="s">
        <v>143</v>
      </c>
      <c r="Q90">
        <v>14</v>
      </c>
      <c r="R90">
        <v>1.2</v>
      </c>
      <c r="S90" t="s">
        <v>144</v>
      </c>
      <c r="T90">
        <v>19</v>
      </c>
      <c r="U90">
        <v>1.63</v>
      </c>
      <c r="V90" t="s">
        <v>145</v>
      </c>
      <c r="W90">
        <v>508</v>
      </c>
      <c r="X90">
        <v>43.68</v>
      </c>
      <c r="Y90" t="s">
        <v>146</v>
      </c>
      <c r="Z90">
        <v>76</v>
      </c>
      <c r="AA90">
        <v>6.53</v>
      </c>
      <c r="AB90" t="s">
        <v>147</v>
      </c>
      <c r="AC90">
        <v>42</v>
      </c>
      <c r="AD90">
        <v>3.61</v>
      </c>
      <c r="AE90" t="s">
        <v>148</v>
      </c>
      <c r="AF90">
        <v>15</v>
      </c>
      <c r="AG90">
        <v>1.29</v>
      </c>
      <c r="AH90" t="s">
        <v>149</v>
      </c>
      <c r="AI90">
        <v>149</v>
      </c>
      <c r="AJ90">
        <v>12.81</v>
      </c>
    </row>
    <row r="91" spans="1:36">
      <c r="A91">
        <v>2</v>
      </c>
      <c r="B91" t="s">
        <v>78</v>
      </c>
      <c r="C91" t="s">
        <v>156</v>
      </c>
      <c r="D91">
        <v>2</v>
      </c>
      <c r="E91">
        <v>1539</v>
      </c>
      <c r="F91">
        <v>1023</v>
      </c>
      <c r="G91">
        <v>516</v>
      </c>
      <c r="H91">
        <v>6</v>
      </c>
      <c r="I91">
        <v>1017</v>
      </c>
      <c r="J91" t="s">
        <v>141</v>
      </c>
      <c r="K91">
        <v>2</v>
      </c>
      <c r="L91">
        <v>0.2</v>
      </c>
      <c r="M91" t="s">
        <v>142</v>
      </c>
      <c r="N91">
        <v>287</v>
      </c>
      <c r="O91">
        <v>28.22</v>
      </c>
      <c r="P91" t="s">
        <v>143</v>
      </c>
      <c r="Q91">
        <v>0</v>
      </c>
      <c r="R91">
        <v>0</v>
      </c>
      <c r="S91" t="s">
        <v>144</v>
      </c>
      <c r="T91">
        <v>24</v>
      </c>
      <c r="U91">
        <v>2.36</v>
      </c>
      <c r="V91" t="s">
        <v>145</v>
      </c>
      <c r="W91">
        <v>475</v>
      </c>
      <c r="X91">
        <v>46.71</v>
      </c>
      <c r="Y91" t="s">
        <v>146</v>
      </c>
      <c r="Z91">
        <v>54</v>
      </c>
      <c r="AA91">
        <v>5.31</v>
      </c>
      <c r="AB91" t="s">
        <v>147</v>
      </c>
      <c r="AC91">
        <v>28</v>
      </c>
      <c r="AD91">
        <v>2.75</v>
      </c>
      <c r="AE91" t="s">
        <v>148</v>
      </c>
      <c r="AF91">
        <v>9</v>
      </c>
      <c r="AG91">
        <v>0.88</v>
      </c>
      <c r="AH91" t="s">
        <v>149</v>
      </c>
      <c r="AI91">
        <v>138</v>
      </c>
      <c r="AJ91">
        <v>13.57</v>
      </c>
    </row>
    <row r="92" spans="1:36">
      <c r="A92">
        <v>2</v>
      </c>
      <c r="B92" t="s">
        <v>78</v>
      </c>
      <c r="C92" t="s">
        <v>156</v>
      </c>
      <c r="D92">
        <v>3</v>
      </c>
      <c r="E92">
        <v>3146</v>
      </c>
      <c r="F92">
        <v>2099</v>
      </c>
      <c r="G92">
        <v>1047</v>
      </c>
      <c r="H92">
        <v>26</v>
      </c>
      <c r="I92">
        <v>2073</v>
      </c>
      <c r="J92" t="s">
        <v>141</v>
      </c>
      <c r="K92">
        <v>9</v>
      </c>
      <c r="L92">
        <v>0.43</v>
      </c>
      <c r="M92" t="s">
        <v>142</v>
      </c>
      <c r="N92">
        <v>404</v>
      </c>
      <c r="O92">
        <v>19.489999999999998</v>
      </c>
      <c r="P92" t="s">
        <v>143</v>
      </c>
      <c r="Q92">
        <v>6</v>
      </c>
      <c r="R92">
        <v>0.28999999999999998</v>
      </c>
      <c r="S92" t="s">
        <v>144</v>
      </c>
      <c r="T92">
        <v>58</v>
      </c>
      <c r="U92">
        <v>2.8</v>
      </c>
      <c r="V92" t="s">
        <v>145</v>
      </c>
      <c r="W92">
        <v>1217</v>
      </c>
      <c r="X92">
        <v>58.71</v>
      </c>
      <c r="Y92" t="s">
        <v>146</v>
      </c>
      <c r="Z92">
        <v>102</v>
      </c>
      <c r="AA92">
        <v>4.92</v>
      </c>
      <c r="AB92" t="s">
        <v>147</v>
      </c>
      <c r="AC92">
        <v>45</v>
      </c>
      <c r="AD92">
        <v>2.17</v>
      </c>
      <c r="AE92" t="s">
        <v>148</v>
      </c>
      <c r="AF92">
        <v>45</v>
      </c>
      <c r="AG92">
        <v>2.17</v>
      </c>
      <c r="AH92" t="s">
        <v>149</v>
      </c>
      <c r="AI92">
        <v>187</v>
      </c>
      <c r="AJ92">
        <v>9.02</v>
      </c>
    </row>
    <row r="93" spans="1:36">
      <c r="A93">
        <v>3</v>
      </c>
      <c r="B93" t="s">
        <v>14</v>
      </c>
      <c r="C93" t="s">
        <v>157</v>
      </c>
      <c r="D93">
        <v>1</v>
      </c>
      <c r="E93">
        <v>1351</v>
      </c>
      <c r="F93">
        <v>911</v>
      </c>
      <c r="G93">
        <v>440</v>
      </c>
      <c r="H93">
        <v>14</v>
      </c>
      <c r="I93">
        <v>897</v>
      </c>
      <c r="J93" t="s">
        <v>141</v>
      </c>
      <c r="K93">
        <v>7</v>
      </c>
      <c r="L93">
        <v>0.78</v>
      </c>
      <c r="M93" t="s">
        <v>142</v>
      </c>
      <c r="N93">
        <v>420</v>
      </c>
      <c r="O93">
        <v>46.82</v>
      </c>
      <c r="P93" t="s">
        <v>143</v>
      </c>
      <c r="Q93">
        <v>0</v>
      </c>
      <c r="R93">
        <v>0</v>
      </c>
      <c r="S93" t="s">
        <v>144</v>
      </c>
      <c r="T93">
        <v>33</v>
      </c>
      <c r="U93">
        <v>3.68</v>
      </c>
      <c r="V93" t="s">
        <v>145</v>
      </c>
      <c r="W93">
        <v>238</v>
      </c>
      <c r="X93">
        <v>26.53</v>
      </c>
      <c r="Y93" t="s">
        <v>146</v>
      </c>
      <c r="Z93">
        <v>45</v>
      </c>
      <c r="AA93">
        <v>5.0199999999999996</v>
      </c>
      <c r="AB93" t="s">
        <v>147</v>
      </c>
      <c r="AC93">
        <v>20</v>
      </c>
      <c r="AD93">
        <v>2.23</v>
      </c>
      <c r="AE93" t="s">
        <v>148</v>
      </c>
      <c r="AF93">
        <v>14</v>
      </c>
      <c r="AG93">
        <v>1.56</v>
      </c>
      <c r="AH93" t="s">
        <v>149</v>
      </c>
      <c r="AI93">
        <v>120</v>
      </c>
      <c r="AJ93">
        <v>13.38</v>
      </c>
    </row>
    <row r="94" spans="1:36">
      <c r="A94">
        <v>3</v>
      </c>
      <c r="B94" t="s">
        <v>14</v>
      </c>
      <c r="C94" t="s">
        <v>157</v>
      </c>
      <c r="D94">
        <v>2</v>
      </c>
      <c r="E94">
        <v>1356</v>
      </c>
      <c r="F94">
        <v>890</v>
      </c>
      <c r="G94">
        <v>466</v>
      </c>
      <c r="H94">
        <v>6</v>
      </c>
      <c r="I94">
        <v>884</v>
      </c>
      <c r="J94" t="s">
        <v>141</v>
      </c>
      <c r="K94">
        <v>5</v>
      </c>
      <c r="L94">
        <v>0.56999999999999995</v>
      </c>
      <c r="M94" t="s">
        <v>142</v>
      </c>
      <c r="N94">
        <v>439</v>
      </c>
      <c r="O94">
        <v>49.66</v>
      </c>
      <c r="P94" t="s">
        <v>143</v>
      </c>
      <c r="Q94">
        <v>11</v>
      </c>
      <c r="R94">
        <v>1.24</v>
      </c>
      <c r="S94" t="s">
        <v>144</v>
      </c>
      <c r="T94">
        <v>27</v>
      </c>
      <c r="U94">
        <v>3.05</v>
      </c>
      <c r="V94" t="s">
        <v>145</v>
      </c>
      <c r="W94">
        <v>223</v>
      </c>
      <c r="X94">
        <v>25.23</v>
      </c>
      <c r="Y94" t="s">
        <v>146</v>
      </c>
      <c r="Z94">
        <v>34</v>
      </c>
      <c r="AA94">
        <v>3.85</v>
      </c>
      <c r="AB94" t="s">
        <v>147</v>
      </c>
      <c r="AC94">
        <v>25</v>
      </c>
      <c r="AD94">
        <v>2.83</v>
      </c>
      <c r="AE94" t="s">
        <v>148</v>
      </c>
      <c r="AF94">
        <v>13</v>
      </c>
      <c r="AG94">
        <v>1.47</v>
      </c>
      <c r="AH94" t="s">
        <v>149</v>
      </c>
      <c r="AI94">
        <v>107</v>
      </c>
      <c r="AJ94">
        <v>12.1</v>
      </c>
    </row>
    <row r="95" spans="1:36">
      <c r="A95">
        <v>3</v>
      </c>
      <c r="B95" t="s">
        <v>14</v>
      </c>
      <c r="C95" t="s">
        <v>157</v>
      </c>
      <c r="D95">
        <v>3</v>
      </c>
      <c r="E95">
        <v>1087</v>
      </c>
      <c r="F95">
        <v>690</v>
      </c>
      <c r="G95">
        <v>397</v>
      </c>
      <c r="H95">
        <v>7</v>
      </c>
      <c r="I95">
        <v>683</v>
      </c>
      <c r="J95" t="s">
        <v>141</v>
      </c>
      <c r="K95">
        <v>9</v>
      </c>
      <c r="L95">
        <v>1.32</v>
      </c>
      <c r="M95" t="s">
        <v>142</v>
      </c>
      <c r="N95">
        <v>269</v>
      </c>
      <c r="O95">
        <v>39.39</v>
      </c>
      <c r="P95" t="s">
        <v>143</v>
      </c>
      <c r="Q95">
        <v>0</v>
      </c>
      <c r="R95">
        <v>0</v>
      </c>
      <c r="S95" t="s">
        <v>144</v>
      </c>
      <c r="T95">
        <v>30</v>
      </c>
      <c r="U95">
        <v>4.3899999999999997</v>
      </c>
      <c r="V95" t="s">
        <v>145</v>
      </c>
      <c r="W95">
        <v>231</v>
      </c>
      <c r="X95">
        <v>33.82</v>
      </c>
      <c r="Y95" t="s">
        <v>146</v>
      </c>
      <c r="Z95">
        <v>28</v>
      </c>
      <c r="AA95">
        <v>4.0999999999999996</v>
      </c>
      <c r="AB95" t="s">
        <v>147</v>
      </c>
      <c r="AC95">
        <v>19</v>
      </c>
      <c r="AD95">
        <v>2.78</v>
      </c>
      <c r="AE95" t="s">
        <v>148</v>
      </c>
      <c r="AF95">
        <v>12</v>
      </c>
      <c r="AG95">
        <v>1.76</v>
      </c>
      <c r="AH95" t="s">
        <v>149</v>
      </c>
      <c r="AI95">
        <v>85</v>
      </c>
      <c r="AJ95">
        <v>12.45</v>
      </c>
    </row>
    <row r="96" spans="1:36">
      <c r="A96">
        <v>3</v>
      </c>
      <c r="B96" t="s">
        <v>14</v>
      </c>
      <c r="C96" t="s">
        <v>157</v>
      </c>
      <c r="D96">
        <v>4</v>
      </c>
      <c r="E96">
        <v>1668</v>
      </c>
      <c r="F96">
        <v>1063</v>
      </c>
      <c r="G96">
        <v>605</v>
      </c>
      <c r="H96">
        <v>16</v>
      </c>
      <c r="I96">
        <v>1047</v>
      </c>
      <c r="J96" t="s">
        <v>141</v>
      </c>
      <c r="K96">
        <v>7</v>
      </c>
      <c r="L96">
        <v>0.67</v>
      </c>
      <c r="M96" t="s">
        <v>142</v>
      </c>
      <c r="N96">
        <v>278</v>
      </c>
      <c r="O96">
        <v>26.55</v>
      </c>
      <c r="P96" t="s">
        <v>143</v>
      </c>
      <c r="Q96">
        <v>2</v>
      </c>
      <c r="R96">
        <v>0.19</v>
      </c>
      <c r="S96" t="s">
        <v>144</v>
      </c>
      <c r="T96">
        <v>11</v>
      </c>
      <c r="U96">
        <v>1.05</v>
      </c>
      <c r="V96" t="s">
        <v>145</v>
      </c>
      <c r="W96">
        <v>352</v>
      </c>
      <c r="X96">
        <v>33.619999999999997</v>
      </c>
      <c r="Y96" t="s">
        <v>146</v>
      </c>
      <c r="Z96">
        <v>46</v>
      </c>
      <c r="AA96">
        <v>4.3899999999999997</v>
      </c>
      <c r="AB96" t="s">
        <v>147</v>
      </c>
      <c r="AC96">
        <v>30</v>
      </c>
      <c r="AD96">
        <v>2.87</v>
      </c>
      <c r="AE96" t="s">
        <v>148</v>
      </c>
      <c r="AF96">
        <v>35</v>
      </c>
      <c r="AG96">
        <v>3.34</v>
      </c>
      <c r="AH96" t="s">
        <v>149</v>
      </c>
      <c r="AI96">
        <v>286</v>
      </c>
      <c r="AJ96">
        <v>27.32</v>
      </c>
    </row>
    <row r="97" spans="1:36">
      <c r="A97">
        <v>3</v>
      </c>
      <c r="B97" t="s">
        <v>14</v>
      </c>
      <c r="C97" t="s">
        <v>157</v>
      </c>
      <c r="D97">
        <v>5</v>
      </c>
      <c r="E97">
        <v>1255</v>
      </c>
      <c r="F97">
        <v>870</v>
      </c>
      <c r="G97">
        <v>385</v>
      </c>
      <c r="H97">
        <v>9</v>
      </c>
      <c r="I97">
        <v>861</v>
      </c>
      <c r="J97" t="s">
        <v>141</v>
      </c>
      <c r="K97">
        <v>7</v>
      </c>
      <c r="L97">
        <v>0.81</v>
      </c>
      <c r="M97" t="s">
        <v>142</v>
      </c>
      <c r="N97">
        <v>285</v>
      </c>
      <c r="O97">
        <v>33.1</v>
      </c>
      <c r="P97" t="s">
        <v>143</v>
      </c>
      <c r="Q97">
        <v>2</v>
      </c>
      <c r="R97">
        <v>0.23</v>
      </c>
      <c r="S97" t="s">
        <v>144</v>
      </c>
      <c r="T97">
        <v>14</v>
      </c>
      <c r="U97">
        <v>1.63</v>
      </c>
      <c r="V97" t="s">
        <v>145</v>
      </c>
      <c r="W97">
        <v>302</v>
      </c>
      <c r="X97">
        <v>35.08</v>
      </c>
      <c r="Y97" t="s">
        <v>146</v>
      </c>
      <c r="Z97">
        <v>55</v>
      </c>
      <c r="AA97">
        <v>6.39</v>
      </c>
      <c r="AB97" t="s">
        <v>147</v>
      </c>
      <c r="AC97">
        <v>18</v>
      </c>
      <c r="AD97">
        <v>2.09</v>
      </c>
      <c r="AE97" t="s">
        <v>148</v>
      </c>
      <c r="AF97">
        <v>16</v>
      </c>
      <c r="AG97">
        <v>1.86</v>
      </c>
      <c r="AH97" t="s">
        <v>149</v>
      </c>
      <c r="AI97">
        <v>162</v>
      </c>
      <c r="AJ97">
        <v>18.82</v>
      </c>
    </row>
    <row r="98" spans="1:36">
      <c r="A98">
        <v>3</v>
      </c>
      <c r="B98" t="s">
        <v>14</v>
      </c>
      <c r="C98" t="s">
        <v>157</v>
      </c>
      <c r="D98">
        <v>6</v>
      </c>
      <c r="E98">
        <v>1058</v>
      </c>
      <c r="F98">
        <v>659</v>
      </c>
      <c r="G98">
        <v>399</v>
      </c>
      <c r="H98">
        <v>8</v>
      </c>
      <c r="I98">
        <v>651</v>
      </c>
      <c r="J98" t="s">
        <v>141</v>
      </c>
      <c r="K98">
        <v>6</v>
      </c>
      <c r="L98">
        <v>0.92</v>
      </c>
      <c r="M98" t="s">
        <v>142</v>
      </c>
      <c r="N98">
        <v>251</v>
      </c>
      <c r="O98">
        <v>38.56</v>
      </c>
      <c r="P98" t="s">
        <v>143</v>
      </c>
      <c r="Q98">
        <v>0</v>
      </c>
      <c r="R98">
        <v>0</v>
      </c>
      <c r="S98" t="s">
        <v>144</v>
      </c>
      <c r="T98">
        <v>9</v>
      </c>
      <c r="U98">
        <v>1.38</v>
      </c>
      <c r="V98" t="s">
        <v>145</v>
      </c>
      <c r="W98">
        <v>216</v>
      </c>
      <c r="X98">
        <v>33.18</v>
      </c>
      <c r="Y98" t="s">
        <v>146</v>
      </c>
      <c r="Z98">
        <v>31</v>
      </c>
      <c r="AA98">
        <v>4.76</v>
      </c>
      <c r="AB98" t="s">
        <v>147</v>
      </c>
      <c r="AC98">
        <v>14</v>
      </c>
      <c r="AD98">
        <v>2.15</v>
      </c>
      <c r="AE98" t="s">
        <v>148</v>
      </c>
      <c r="AF98">
        <v>6</v>
      </c>
      <c r="AG98">
        <v>0.92</v>
      </c>
      <c r="AH98" t="s">
        <v>149</v>
      </c>
      <c r="AI98">
        <v>118</v>
      </c>
      <c r="AJ98">
        <v>18.13</v>
      </c>
    </row>
    <row r="99" spans="1:36">
      <c r="A99">
        <v>3</v>
      </c>
      <c r="B99" t="s">
        <v>14</v>
      </c>
      <c r="C99" t="s">
        <v>157</v>
      </c>
      <c r="D99">
        <v>7</v>
      </c>
      <c r="E99">
        <v>991</v>
      </c>
      <c r="F99">
        <v>653</v>
      </c>
      <c r="G99">
        <v>338</v>
      </c>
      <c r="H99">
        <v>11</v>
      </c>
      <c r="I99">
        <v>642</v>
      </c>
      <c r="J99" t="s">
        <v>141</v>
      </c>
      <c r="K99">
        <v>1</v>
      </c>
      <c r="L99">
        <v>0.16</v>
      </c>
      <c r="M99" t="s">
        <v>142</v>
      </c>
      <c r="N99">
        <v>377</v>
      </c>
      <c r="O99">
        <v>58.72</v>
      </c>
      <c r="P99" t="s">
        <v>143</v>
      </c>
      <c r="Q99">
        <v>0</v>
      </c>
      <c r="R99">
        <v>0</v>
      </c>
      <c r="S99" t="s">
        <v>144</v>
      </c>
      <c r="T99">
        <v>15</v>
      </c>
      <c r="U99">
        <v>2.34</v>
      </c>
      <c r="V99" t="s">
        <v>145</v>
      </c>
      <c r="W99">
        <v>151</v>
      </c>
      <c r="X99">
        <v>23.52</v>
      </c>
      <c r="Y99" t="s">
        <v>146</v>
      </c>
      <c r="Z99">
        <v>24</v>
      </c>
      <c r="AA99">
        <v>3.74</v>
      </c>
      <c r="AB99" t="s">
        <v>147</v>
      </c>
      <c r="AC99">
        <v>11</v>
      </c>
      <c r="AD99">
        <v>1.71</v>
      </c>
      <c r="AE99" t="s">
        <v>148</v>
      </c>
      <c r="AF99">
        <v>4</v>
      </c>
      <c r="AG99">
        <v>0.62</v>
      </c>
      <c r="AH99" t="s">
        <v>149</v>
      </c>
      <c r="AI99">
        <v>59</v>
      </c>
      <c r="AJ99">
        <v>9.19</v>
      </c>
    </row>
    <row r="100" spans="1:36">
      <c r="A100">
        <v>3</v>
      </c>
      <c r="B100" t="s">
        <v>14</v>
      </c>
      <c r="C100" t="s">
        <v>157</v>
      </c>
      <c r="D100">
        <v>8</v>
      </c>
      <c r="E100">
        <v>1030</v>
      </c>
      <c r="F100">
        <v>668</v>
      </c>
      <c r="G100">
        <v>362</v>
      </c>
      <c r="H100">
        <v>12</v>
      </c>
      <c r="I100">
        <v>656</v>
      </c>
      <c r="J100" t="s">
        <v>141</v>
      </c>
      <c r="K100">
        <v>2</v>
      </c>
      <c r="L100">
        <v>0.3</v>
      </c>
      <c r="M100" t="s">
        <v>142</v>
      </c>
      <c r="N100">
        <v>379</v>
      </c>
      <c r="O100">
        <v>57.77</v>
      </c>
      <c r="P100" t="s">
        <v>143</v>
      </c>
      <c r="Q100">
        <v>0</v>
      </c>
      <c r="R100">
        <v>0</v>
      </c>
      <c r="S100" t="s">
        <v>144</v>
      </c>
      <c r="T100">
        <v>11</v>
      </c>
      <c r="U100">
        <v>1.68</v>
      </c>
      <c r="V100" t="s">
        <v>145</v>
      </c>
      <c r="W100">
        <v>135</v>
      </c>
      <c r="X100">
        <v>20.58</v>
      </c>
      <c r="Y100" t="s">
        <v>146</v>
      </c>
      <c r="Z100">
        <v>42</v>
      </c>
      <c r="AA100">
        <v>6.4</v>
      </c>
      <c r="AB100" t="s">
        <v>147</v>
      </c>
      <c r="AC100">
        <v>13</v>
      </c>
      <c r="AD100">
        <v>1.98</v>
      </c>
      <c r="AE100" t="s">
        <v>148</v>
      </c>
      <c r="AF100">
        <v>4</v>
      </c>
      <c r="AG100">
        <v>0.61</v>
      </c>
      <c r="AH100" t="s">
        <v>149</v>
      </c>
      <c r="AI100">
        <v>70</v>
      </c>
      <c r="AJ100">
        <v>10.67</v>
      </c>
    </row>
    <row r="101" spans="1:36">
      <c r="A101">
        <v>3</v>
      </c>
      <c r="B101" t="s">
        <v>14</v>
      </c>
      <c r="C101" t="s">
        <v>157</v>
      </c>
      <c r="D101">
        <v>9</v>
      </c>
      <c r="E101">
        <v>992</v>
      </c>
      <c r="F101">
        <v>664</v>
      </c>
      <c r="G101">
        <v>328</v>
      </c>
      <c r="H101">
        <v>11</v>
      </c>
      <c r="I101">
        <v>653</v>
      </c>
      <c r="J101" t="s">
        <v>141</v>
      </c>
      <c r="K101">
        <v>5</v>
      </c>
      <c r="L101">
        <v>0.77</v>
      </c>
      <c r="M101" t="s">
        <v>142</v>
      </c>
      <c r="N101">
        <v>310</v>
      </c>
      <c r="O101">
        <v>47.47</v>
      </c>
      <c r="P101" t="s">
        <v>143</v>
      </c>
      <c r="Q101">
        <v>2</v>
      </c>
      <c r="R101">
        <v>0.31</v>
      </c>
      <c r="S101" t="s">
        <v>144</v>
      </c>
      <c r="T101">
        <v>15</v>
      </c>
      <c r="U101">
        <v>2.2999999999999998</v>
      </c>
      <c r="V101" t="s">
        <v>145</v>
      </c>
      <c r="W101">
        <v>187</v>
      </c>
      <c r="X101">
        <v>28.64</v>
      </c>
      <c r="Y101" t="s">
        <v>146</v>
      </c>
      <c r="Z101">
        <v>26</v>
      </c>
      <c r="AA101">
        <v>3.98</v>
      </c>
      <c r="AB101" t="s">
        <v>147</v>
      </c>
      <c r="AC101">
        <v>12</v>
      </c>
      <c r="AD101">
        <v>1.84</v>
      </c>
      <c r="AE101" t="s">
        <v>148</v>
      </c>
      <c r="AF101">
        <v>5</v>
      </c>
      <c r="AG101">
        <v>0.77</v>
      </c>
      <c r="AH101" t="s">
        <v>149</v>
      </c>
      <c r="AI101">
        <v>91</v>
      </c>
      <c r="AJ101">
        <v>13.94</v>
      </c>
    </row>
    <row r="102" spans="1:36">
      <c r="A102">
        <v>3</v>
      </c>
      <c r="B102" t="s">
        <v>14</v>
      </c>
      <c r="C102" t="s">
        <v>157</v>
      </c>
      <c r="D102">
        <v>10</v>
      </c>
      <c r="E102">
        <v>1295</v>
      </c>
      <c r="F102">
        <v>785</v>
      </c>
      <c r="G102">
        <v>510</v>
      </c>
      <c r="H102">
        <v>9</v>
      </c>
      <c r="I102">
        <v>776</v>
      </c>
      <c r="J102" t="s">
        <v>141</v>
      </c>
      <c r="K102">
        <v>7</v>
      </c>
      <c r="L102">
        <v>0.9</v>
      </c>
      <c r="M102" t="s">
        <v>142</v>
      </c>
      <c r="N102">
        <v>243</v>
      </c>
      <c r="O102">
        <v>31.31</v>
      </c>
      <c r="P102" t="s">
        <v>143</v>
      </c>
      <c r="Q102">
        <v>2</v>
      </c>
      <c r="R102">
        <v>0.26</v>
      </c>
      <c r="S102" t="s">
        <v>144</v>
      </c>
      <c r="T102">
        <v>19</v>
      </c>
      <c r="U102">
        <v>2.4500000000000002</v>
      </c>
      <c r="V102" t="s">
        <v>145</v>
      </c>
      <c r="W102">
        <v>246</v>
      </c>
      <c r="X102">
        <v>31.7</v>
      </c>
      <c r="Y102" t="s">
        <v>146</v>
      </c>
      <c r="Z102">
        <v>35</v>
      </c>
      <c r="AA102">
        <v>4.51</v>
      </c>
      <c r="AB102" t="s">
        <v>147</v>
      </c>
      <c r="AC102">
        <v>26</v>
      </c>
      <c r="AD102">
        <v>3.35</v>
      </c>
      <c r="AE102" t="s">
        <v>148</v>
      </c>
      <c r="AF102">
        <v>16</v>
      </c>
      <c r="AG102">
        <v>2.06</v>
      </c>
      <c r="AH102" t="s">
        <v>149</v>
      </c>
      <c r="AI102">
        <v>182</v>
      </c>
      <c r="AJ102">
        <v>23.45</v>
      </c>
    </row>
    <row r="103" spans="1:36">
      <c r="A103">
        <v>3</v>
      </c>
      <c r="B103" t="s">
        <v>14</v>
      </c>
      <c r="C103" t="s">
        <v>157</v>
      </c>
      <c r="D103">
        <v>11</v>
      </c>
      <c r="E103">
        <v>1249</v>
      </c>
      <c r="F103">
        <v>825</v>
      </c>
      <c r="G103">
        <v>424</v>
      </c>
      <c r="H103">
        <v>12</v>
      </c>
      <c r="I103">
        <v>813</v>
      </c>
      <c r="J103" t="s">
        <v>141</v>
      </c>
      <c r="K103">
        <v>7</v>
      </c>
      <c r="L103">
        <v>0.86</v>
      </c>
      <c r="M103" t="s">
        <v>142</v>
      </c>
      <c r="N103">
        <v>295</v>
      </c>
      <c r="O103">
        <v>36.29</v>
      </c>
      <c r="P103" t="s">
        <v>143</v>
      </c>
      <c r="Q103">
        <v>1</v>
      </c>
      <c r="R103">
        <v>0.12</v>
      </c>
      <c r="S103" t="s">
        <v>144</v>
      </c>
      <c r="T103">
        <v>24</v>
      </c>
      <c r="U103">
        <v>2.95</v>
      </c>
      <c r="V103" t="s">
        <v>145</v>
      </c>
      <c r="W103">
        <v>263</v>
      </c>
      <c r="X103">
        <v>32.35</v>
      </c>
      <c r="Y103" t="s">
        <v>146</v>
      </c>
      <c r="Z103">
        <v>47</v>
      </c>
      <c r="AA103">
        <v>5.78</v>
      </c>
      <c r="AB103" t="s">
        <v>147</v>
      </c>
      <c r="AC103">
        <v>18</v>
      </c>
      <c r="AD103">
        <v>2.21</v>
      </c>
      <c r="AE103" t="s">
        <v>148</v>
      </c>
      <c r="AF103">
        <v>38</v>
      </c>
      <c r="AG103">
        <v>4.67</v>
      </c>
      <c r="AH103" t="s">
        <v>149</v>
      </c>
      <c r="AI103">
        <v>120</v>
      </c>
      <c r="AJ103">
        <v>14.76</v>
      </c>
    </row>
    <row r="104" spans="1:36">
      <c r="A104">
        <v>3</v>
      </c>
      <c r="B104" t="s">
        <v>14</v>
      </c>
      <c r="C104" t="s">
        <v>157</v>
      </c>
      <c r="D104">
        <v>12</v>
      </c>
      <c r="E104">
        <v>1767</v>
      </c>
      <c r="F104">
        <v>1180</v>
      </c>
      <c r="G104">
        <v>587</v>
      </c>
      <c r="H104">
        <v>15</v>
      </c>
      <c r="I104">
        <v>1165</v>
      </c>
      <c r="J104" t="s">
        <v>141</v>
      </c>
      <c r="K104">
        <v>4</v>
      </c>
      <c r="L104">
        <v>0.34</v>
      </c>
      <c r="M104" t="s">
        <v>142</v>
      </c>
      <c r="N104">
        <v>454</v>
      </c>
      <c r="O104">
        <v>38.97</v>
      </c>
      <c r="P104" t="s">
        <v>143</v>
      </c>
      <c r="Q104">
        <v>4</v>
      </c>
      <c r="R104">
        <v>0.34</v>
      </c>
      <c r="S104" t="s">
        <v>144</v>
      </c>
      <c r="T104">
        <v>18</v>
      </c>
      <c r="U104">
        <v>1.55</v>
      </c>
      <c r="V104" t="s">
        <v>145</v>
      </c>
      <c r="W104">
        <v>394</v>
      </c>
      <c r="X104">
        <v>33.82</v>
      </c>
      <c r="Y104" t="s">
        <v>146</v>
      </c>
      <c r="Z104">
        <v>50</v>
      </c>
      <c r="AA104">
        <v>4.29</v>
      </c>
      <c r="AB104" t="s">
        <v>147</v>
      </c>
      <c r="AC104">
        <v>45</v>
      </c>
      <c r="AD104">
        <v>3.86</v>
      </c>
      <c r="AE104" t="s">
        <v>148</v>
      </c>
      <c r="AF104">
        <v>23</v>
      </c>
      <c r="AG104">
        <v>1.97</v>
      </c>
      <c r="AH104" t="s">
        <v>149</v>
      </c>
      <c r="AI104">
        <v>173</v>
      </c>
      <c r="AJ104">
        <v>14.85</v>
      </c>
    </row>
    <row r="105" spans="1:36">
      <c r="A105">
        <v>3</v>
      </c>
      <c r="B105" t="s">
        <v>14</v>
      </c>
      <c r="C105" t="s">
        <v>157</v>
      </c>
      <c r="D105">
        <v>13</v>
      </c>
      <c r="E105">
        <v>1251</v>
      </c>
      <c r="F105">
        <v>789</v>
      </c>
      <c r="G105">
        <v>462</v>
      </c>
      <c r="H105">
        <v>7</v>
      </c>
      <c r="I105">
        <v>782</v>
      </c>
      <c r="J105" t="s">
        <v>141</v>
      </c>
      <c r="K105">
        <v>4</v>
      </c>
      <c r="L105">
        <v>0.51</v>
      </c>
      <c r="M105" t="s">
        <v>142</v>
      </c>
      <c r="N105">
        <v>342</v>
      </c>
      <c r="O105">
        <v>43.73</v>
      </c>
      <c r="P105" t="s">
        <v>143</v>
      </c>
      <c r="Q105">
        <v>3</v>
      </c>
      <c r="R105">
        <v>0.38</v>
      </c>
      <c r="S105" t="s">
        <v>144</v>
      </c>
      <c r="T105">
        <v>19</v>
      </c>
      <c r="U105">
        <v>2.4300000000000002</v>
      </c>
      <c r="V105" t="s">
        <v>145</v>
      </c>
      <c r="W105">
        <v>288</v>
      </c>
      <c r="X105">
        <v>36.83</v>
      </c>
      <c r="Y105" t="s">
        <v>146</v>
      </c>
      <c r="Z105">
        <v>34</v>
      </c>
      <c r="AA105">
        <v>4.3499999999999996</v>
      </c>
      <c r="AB105" t="s">
        <v>147</v>
      </c>
      <c r="AC105">
        <v>6</v>
      </c>
      <c r="AD105">
        <v>0.77</v>
      </c>
      <c r="AE105" t="s">
        <v>148</v>
      </c>
      <c r="AF105">
        <v>7</v>
      </c>
      <c r="AG105">
        <v>0.9</v>
      </c>
      <c r="AH105" t="s">
        <v>149</v>
      </c>
      <c r="AI105">
        <v>79</v>
      </c>
      <c r="AJ105">
        <v>10.1</v>
      </c>
    </row>
    <row r="106" spans="1:36">
      <c r="A106">
        <v>3</v>
      </c>
      <c r="B106" t="s">
        <v>14</v>
      </c>
      <c r="C106" t="s">
        <v>157</v>
      </c>
      <c r="D106">
        <v>14</v>
      </c>
      <c r="E106">
        <v>1740</v>
      </c>
      <c r="F106">
        <v>1085</v>
      </c>
      <c r="G106">
        <v>655</v>
      </c>
      <c r="H106">
        <v>23</v>
      </c>
      <c r="I106">
        <v>1062</v>
      </c>
      <c r="J106" t="s">
        <v>141</v>
      </c>
      <c r="K106">
        <v>5</v>
      </c>
      <c r="L106">
        <v>0.47</v>
      </c>
      <c r="M106" t="s">
        <v>142</v>
      </c>
      <c r="N106">
        <v>418</v>
      </c>
      <c r="O106">
        <v>39.36</v>
      </c>
      <c r="P106" t="s">
        <v>143</v>
      </c>
      <c r="Q106">
        <v>4</v>
      </c>
      <c r="R106">
        <v>0.38</v>
      </c>
      <c r="S106" t="s">
        <v>144</v>
      </c>
      <c r="T106">
        <v>20</v>
      </c>
      <c r="U106">
        <v>1.88</v>
      </c>
      <c r="V106" t="s">
        <v>145</v>
      </c>
      <c r="W106">
        <v>337</v>
      </c>
      <c r="X106">
        <v>31.73</v>
      </c>
      <c r="Y106" t="s">
        <v>146</v>
      </c>
      <c r="Z106">
        <v>35</v>
      </c>
      <c r="AA106">
        <v>3.3</v>
      </c>
      <c r="AB106" t="s">
        <v>147</v>
      </c>
      <c r="AC106">
        <v>22</v>
      </c>
      <c r="AD106">
        <v>2.0699999999999998</v>
      </c>
      <c r="AE106" t="s">
        <v>148</v>
      </c>
      <c r="AF106">
        <v>20</v>
      </c>
      <c r="AG106">
        <v>1.88</v>
      </c>
      <c r="AH106" t="s">
        <v>149</v>
      </c>
      <c r="AI106">
        <v>201</v>
      </c>
      <c r="AJ106">
        <v>18.93</v>
      </c>
    </row>
    <row r="107" spans="1:36">
      <c r="A107">
        <v>3</v>
      </c>
      <c r="B107" t="s">
        <v>14</v>
      </c>
      <c r="C107" t="s">
        <v>15</v>
      </c>
      <c r="D107">
        <v>1</v>
      </c>
      <c r="E107">
        <v>1250</v>
      </c>
      <c r="F107">
        <v>810</v>
      </c>
      <c r="G107">
        <v>440</v>
      </c>
      <c r="H107">
        <v>5</v>
      </c>
      <c r="I107">
        <v>805</v>
      </c>
      <c r="J107" t="s">
        <v>141</v>
      </c>
      <c r="K107">
        <v>8</v>
      </c>
      <c r="L107">
        <v>0.99</v>
      </c>
      <c r="M107" t="s">
        <v>142</v>
      </c>
      <c r="N107">
        <v>171</v>
      </c>
      <c r="O107">
        <v>21.24</v>
      </c>
      <c r="P107" t="s">
        <v>143</v>
      </c>
      <c r="Q107">
        <v>2</v>
      </c>
      <c r="R107">
        <v>0.25</v>
      </c>
      <c r="S107" t="s">
        <v>144</v>
      </c>
      <c r="T107">
        <v>9</v>
      </c>
      <c r="U107">
        <v>1.1200000000000001</v>
      </c>
      <c r="V107" t="s">
        <v>145</v>
      </c>
      <c r="W107">
        <v>287</v>
      </c>
      <c r="X107">
        <v>35.65</v>
      </c>
      <c r="Y107" t="s">
        <v>146</v>
      </c>
      <c r="Z107">
        <v>35</v>
      </c>
      <c r="AA107">
        <v>4.3499999999999996</v>
      </c>
      <c r="AB107" t="s">
        <v>147</v>
      </c>
      <c r="AC107">
        <v>32</v>
      </c>
      <c r="AD107">
        <v>3.98</v>
      </c>
      <c r="AE107" t="s">
        <v>148</v>
      </c>
      <c r="AF107">
        <v>22</v>
      </c>
      <c r="AG107">
        <v>2.73</v>
      </c>
      <c r="AH107" t="s">
        <v>149</v>
      </c>
      <c r="AI107">
        <v>239</v>
      </c>
      <c r="AJ107">
        <v>29.69</v>
      </c>
    </row>
    <row r="108" spans="1:36">
      <c r="A108">
        <v>3</v>
      </c>
      <c r="B108" t="s">
        <v>14</v>
      </c>
      <c r="C108" t="s">
        <v>15</v>
      </c>
      <c r="D108">
        <v>2</v>
      </c>
      <c r="E108">
        <v>1101</v>
      </c>
      <c r="F108">
        <v>776</v>
      </c>
      <c r="G108">
        <v>325</v>
      </c>
      <c r="H108">
        <v>14</v>
      </c>
      <c r="I108">
        <v>762</v>
      </c>
      <c r="J108" t="s">
        <v>141</v>
      </c>
      <c r="K108">
        <v>16</v>
      </c>
      <c r="L108">
        <v>2.1</v>
      </c>
      <c r="M108" t="s">
        <v>142</v>
      </c>
      <c r="N108">
        <v>245</v>
      </c>
      <c r="O108">
        <v>32.15</v>
      </c>
      <c r="P108" t="s">
        <v>143</v>
      </c>
      <c r="Q108">
        <v>5</v>
      </c>
      <c r="R108">
        <v>0.66</v>
      </c>
      <c r="S108" t="s">
        <v>144</v>
      </c>
      <c r="T108">
        <v>17</v>
      </c>
      <c r="U108">
        <v>2.23</v>
      </c>
      <c r="V108" t="s">
        <v>145</v>
      </c>
      <c r="W108">
        <v>247</v>
      </c>
      <c r="X108">
        <v>32.409999999999997</v>
      </c>
      <c r="Y108" t="s">
        <v>146</v>
      </c>
      <c r="Z108">
        <v>47</v>
      </c>
      <c r="AA108">
        <v>6.17</v>
      </c>
      <c r="AB108" t="s">
        <v>147</v>
      </c>
      <c r="AC108">
        <v>17</v>
      </c>
      <c r="AD108">
        <v>2.23</v>
      </c>
      <c r="AE108" t="s">
        <v>148</v>
      </c>
      <c r="AF108">
        <v>13</v>
      </c>
      <c r="AG108">
        <v>1.71</v>
      </c>
      <c r="AH108" t="s">
        <v>149</v>
      </c>
      <c r="AI108">
        <v>155</v>
      </c>
      <c r="AJ108">
        <v>20.34</v>
      </c>
    </row>
    <row r="109" spans="1:36">
      <c r="A109">
        <v>3</v>
      </c>
      <c r="B109" t="s">
        <v>14</v>
      </c>
      <c r="C109" t="s">
        <v>15</v>
      </c>
      <c r="D109">
        <v>3</v>
      </c>
      <c r="E109">
        <v>1093</v>
      </c>
      <c r="F109">
        <v>773</v>
      </c>
      <c r="G109">
        <v>320</v>
      </c>
      <c r="H109">
        <v>6</v>
      </c>
      <c r="I109">
        <v>767</v>
      </c>
      <c r="J109" t="s">
        <v>141</v>
      </c>
      <c r="K109">
        <v>6</v>
      </c>
      <c r="L109">
        <v>0.78</v>
      </c>
      <c r="M109" t="s">
        <v>142</v>
      </c>
      <c r="N109">
        <v>158</v>
      </c>
      <c r="O109">
        <v>20.6</v>
      </c>
      <c r="P109" t="s">
        <v>143</v>
      </c>
      <c r="Q109">
        <v>2</v>
      </c>
      <c r="R109">
        <v>0.26</v>
      </c>
      <c r="S109" t="s">
        <v>144</v>
      </c>
      <c r="T109">
        <v>19</v>
      </c>
      <c r="U109">
        <v>2.48</v>
      </c>
      <c r="V109" t="s">
        <v>145</v>
      </c>
      <c r="W109">
        <v>271</v>
      </c>
      <c r="X109">
        <v>35.33</v>
      </c>
      <c r="Y109" t="s">
        <v>146</v>
      </c>
      <c r="Z109">
        <v>25</v>
      </c>
      <c r="AA109">
        <v>3.26</v>
      </c>
      <c r="AB109" t="s">
        <v>147</v>
      </c>
      <c r="AC109">
        <v>29</v>
      </c>
      <c r="AD109">
        <v>3.78</v>
      </c>
      <c r="AE109" t="s">
        <v>148</v>
      </c>
      <c r="AF109">
        <v>26</v>
      </c>
      <c r="AG109">
        <v>3.39</v>
      </c>
      <c r="AH109" t="s">
        <v>149</v>
      </c>
      <c r="AI109">
        <v>231</v>
      </c>
      <c r="AJ109">
        <v>30.12</v>
      </c>
    </row>
    <row r="110" spans="1:36">
      <c r="A110">
        <v>3</v>
      </c>
      <c r="B110" t="s">
        <v>14</v>
      </c>
      <c r="C110" t="s">
        <v>15</v>
      </c>
      <c r="D110">
        <v>4</v>
      </c>
      <c r="E110">
        <v>1275</v>
      </c>
      <c r="F110">
        <v>957</v>
      </c>
      <c r="G110">
        <v>318</v>
      </c>
      <c r="H110">
        <v>8</v>
      </c>
      <c r="I110">
        <v>949</v>
      </c>
      <c r="J110" t="s">
        <v>141</v>
      </c>
      <c r="K110">
        <v>8</v>
      </c>
      <c r="L110">
        <v>0.84</v>
      </c>
      <c r="M110" t="s">
        <v>142</v>
      </c>
      <c r="N110">
        <v>12</v>
      </c>
      <c r="O110">
        <v>1.26</v>
      </c>
      <c r="P110" t="s">
        <v>143</v>
      </c>
      <c r="Q110">
        <v>2</v>
      </c>
      <c r="R110">
        <v>0.21</v>
      </c>
      <c r="S110" t="s">
        <v>144</v>
      </c>
      <c r="T110">
        <v>7</v>
      </c>
      <c r="U110">
        <v>0.74</v>
      </c>
      <c r="V110" t="s">
        <v>145</v>
      </c>
      <c r="W110">
        <v>378</v>
      </c>
      <c r="X110">
        <v>39.83</v>
      </c>
      <c r="Y110" t="s">
        <v>146</v>
      </c>
      <c r="Z110">
        <v>19</v>
      </c>
      <c r="AA110">
        <v>2</v>
      </c>
      <c r="AB110" t="s">
        <v>147</v>
      </c>
      <c r="AC110">
        <v>30</v>
      </c>
      <c r="AD110">
        <v>3.16</v>
      </c>
      <c r="AE110" t="s">
        <v>148</v>
      </c>
      <c r="AF110">
        <v>35</v>
      </c>
      <c r="AG110">
        <v>3.69</v>
      </c>
      <c r="AH110" t="s">
        <v>149</v>
      </c>
      <c r="AI110">
        <v>458</v>
      </c>
      <c r="AJ110">
        <v>48.26</v>
      </c>
    </row>
    <row r="111" spans="1:36">
      <c r="A111">
        <v>3</v>
      </c>
      <c r="B111" t="s">
        <v>14</v>
      </c>
      <c r="C111" t="s">
        <v>15</v>
      </c>
      <c r="D111">
        <v>5</v>
      </c>
      <c r="E111">
        <v>1093</v>
      </c>
      <c r="F111">
        <v>804</v>
      </c>
      <c r="G111">
        <v>289</v>
      </c>
      <c r="H111">
        <v>13</v>
      </c>
      <c r="I111">
        <v>791</v>
      </c>
      <c r="J111" t="s">
        <v>141</v>
      </c>
      <c r="K111">
        <v>4</v>
      </c>
      <c r="L111">
        <v>0.51</v>
      </c>
      <c r="M111" t="s">
        <v>142</v>
      </c>
      <c r="N111">
        <v>80</v>
      </c>
      <c r="O111">
        <v>10.11</v>
      </c>
      <c r="P111" t="s">
        <v>143</v>
      </c>
      <c r="Q111">
        <v>0</v>
      </c>
      <c r="R111">
        <v>0</v>
      </c>
      <c r="S111" t="s">
        <v>144</v>
      </c>
      <c r="T111">
        <v>5</v>
      </c>
      <c r="U111">
        <v>0.63</v>
      </c>
      <c r="V111" t="s">
        <v>145</v>
      </c>
      <c r="W111">
        <v>352</v>
      </c>
      <c r="X111">
        <v>44.5</v>
      </c>
      <c r="Y111" t="s">
        <v>146</v>
      </c>
      <c r="Z111">
        <v>26</v>
      </c>
      <c r="AA111">
        <v>3.29</v>
      </c>
      <c r="AB111" t="s">
        <v>147</v>
      </c>
      <c r="AC111">
        <v>26</v>
      </c>
      <c r="AD111">
        <v>3.29</v>
      </c>
      <c r="AE111" t="s">
        <v>148</v>
      </c>
      <c r="AF111">
        <v>13</v>
      </c>
      <c r="AG111">
        <v>1.64</v>
      </c>
      <c r="AH111" t="s">
        <v>149</v>
      </c>
      <c r="AI111">
        <v>285</v>
      </c>
      <c r="AJ111">
        <v>36.03</v>
      </c>
    </row>
    <row r="112" spans="1:36">
      <c r="A112">
        <v>3</v>
      </c>
      <c r="B112" t="s">
        <v>14</v>
      </c>
      <c r="C112" t="s">
        <v>15</v>
      </c>
      <c r="D112">
        <v>6</v>
      </c>
      <c r="E112">
        <v>1342</v>
      </c>
      <c r="F112">
        <v>983</v>
      </c>
      <c r="G112">
        <v>359</v>
      </c>
      <c r="H112">
        <v>22</v>
      </c>
      <c r="I112">
        <v>961</v>
      </c>
      <c r="J112" t="s">
        <v>141</v>
      </c>
      <c r="K112">
        <v>5</v>
      </c>
      <c r="L112">
        <v>0.52</v>
      </c>
      <c r="M112" t="s">
        <v>142</v>
      </c>
      <c r="N112">
        <v>226</v>
      </c>
      <c r="O112">
        <v>23.52</v>
      </c>
      <c r="P112" t="s">
        <v>143</v>
      </c>
      <c r="Q112">
        <v>2</v>
      </c>
      <c r="R112">
        <v>0.21</v>
      </c>
      <c r="S112" t="s">
        <v>144</v>
      </c>
      <c r="T112">
        <v>7</v>
      </c>
      <c r="U112">
        <v>0.73</v>
      </c>
      <c r="V112" t="s">
        <v>145</v>
      </c>
      <c r="W112">
        <v>380</v>
      </c>
      <c r="X112">
        <v>39.54</v>
      </c>
      <c r="Y112" t="s">
        <v>146</v>
      </c>
      <c r="Z112">
        <v>30</v>
      </c>
      <c r="AA112">
        <v>3.12</v>
      </c>
      <c r="AB112" t="s">
        <v>147</v>
      </c>
      <c r="AC112">
        <v>28</v>
      </c>
      <c r="AD112">
        <v>2.91</v>
      </c>
      <c r="AE112" t="s">
        <v>148</v>
      </c>
      <c r="AF112">
        <v>24</v>
      </c>
      <c r="AG112">
        <v>2.5</v>
      </c>
      <c r="AH112" t="s">
        <v>149</v>
      </c>
      <c r="AI112">
        <v>259</v>
      </c>
      <c r="AJ112">
        <v>26.95</v>
      </c>
    </row>
    <row r="113" spans="1:36">
      <c r="A113">
        <v>3</v>
      </c>
      <c r="B113" t="s">
        <v>14</v>
      </c>
      <c r="C113" t="s">
        <v>15</v>
      </c>
      <c r="D113">
        <v>7</v>
      </c>
      <c r="E113">
        <v>1238</v>
      </c>
      <c r="F113">
        <v>894</v>
      </c>
      <c r="G113">
        <v>344</v>
      </c>
      <c r="H113">
        <v>10</v>
      </c>
      <c r="I113">
        <v>884</v>
      </c>
      <c r="J113" t="s">
        <v>141</v>
      </c>
      <c r="K113">
        <v>7</v>
      </c>
      <c r="L113">
        <v>0.79</v>
      </c>
      <c r="M113" t="s">
        <v>142</v>
      </c>
      <c r="N113">
        <v>117</v>
      </c>
      <c r="O113">
        <v>13.24</v>
      </c>
      <c r="P113" t="s">
        <v>143</v>
      </c>
      <c r="Q113">
        <v>1</v>
      </c>
      <c r="R113">
        <v>0.11</v>
      </c>
      <c r="S113" t="s">
        <v>144</v>
      </c>
      <c r="T113">
        <v>15</v>
      </c>
      <c r="U113">
        <v>1.7</v>
      </c>
      <c r="V113" t="s">
        <v>145</v>
      </c>
      <c r="W113">
        <v>312</v>
      </c>
      <c r="X113">
        <v>35.29</v>
      </c>
      <c r="Y113" t="s">
        <v>146</v>
      </c>
      <c r="Z113">
        <v>37</v>
      </c>
      <c r="AA113">
        <v>4.1900000000000004</v>
      </c>
      <c r="AB113" t="s">
        <v>147</v>
      </c>
      <c r="AC113">
        <v>26</v>
      </c>
      <c r="AD113">
        <v>2.94</v>
      </c>
      <c r="AE113" t="s">
        <v>148</v>
      </c>
      <c r="AF113">
        <v>17</v>
      </c>
      <c r="AG113">
        <v>1.92</v>
      </c>
      <c r="AH113" t="s">
        <v>149</v>
      </c>
      <c r="AI113">
        <v>352</v>
      </c>
      <c r="AJ113">
        <v>39.82</v>
      </c>
    </row>
    <row r="114" spans="1:36">
      <c r="A114">
        <v>3</v>
      </c>
      <c r="B114" t="s">
        <v>14</v>
      </c>
      <c r="C114" t="s">
        <v>15</v>
      </c>
      <c r="D114">
        <v>8</v>
      </c>
      <c r="E114">
        <v>1132</v>
      </c>
      <c r="F114">
        <v>863</v>
      </c>
      <c r="G114">
        <v>269</v>
      </c>
      <c r="H114">
        <v>11</v>
      </c>
      <c r="I114">
        <v>852</v>
      </c>
      <c r="J114" t="s">
        <v>141</v>
      </c>
      <c r="K114">
        <v>6</v>
      </c>
      <c r="L114">
        <v>0.7</v>
      </c>
      <c r="M114" t="s">
        <v>142</v>
      </c>
      <c r="N114">
        <v>208</v>
      </c>
      <c r="O114">
        <v>24.41</v>
      </c>
      <c r="P114" t="s">
        <v>143</v>
      </c>
      <c r="Q114">
        <v>1</v>
      </c>
      <c r="R114">
        <v>0.12</v>
      </c>
      <c r="S114" t="s">
        <v>144</v>
      </c>
      <c r="T114">
        <v>7</v>
      </c>
      <c r="U114">
        <v>0.82</v>
      </c>
      <c r="V114" t="s">
        <v>145</v>
      </c>
      <c r="W114">
        <v>280</v>
      </c>
      <c r="X114">
        <v>32.86</v>
      </c>
      <c r="Y114" t="s">
        <v>146</v>
      </c>
      <c r="Z114">
        <v>23</v>
      </c>
      <c r="AA114">
        <v>2.7</v>
      </c>
      <c r="AB114" t="s">
        <v>147</v>
      </c>
      <c r="AC114">
        <v>58</v>
      </c>
      <c r="AD114">
        <v>6.81</v>
      </c>
      <c r="AE114" t="s">
        <v>148</v>
      </c>
      <c r="AF114">
        <v>17</v>
      </c>
      <c r="AG114">
        <v>2</v>
      </c>
      <c r="AH114" t="s">
        <v>149</v>
      </c>
      <c r="AI114">
        <v>252</v>
      </c>
      <c r="AJ114">
        <v>29.58</v>
      </c>
    </row>
    <row r="115" spans="1:36">
      <c r="A115">
        <v>3</v>
      </c>
      <c r="B115" t="s">
        <v>14</v>
      </c>
      <c r="C115" t="s">
        <v>15</v>
      </c>
      <c r="D115">
        <v>9</v>
      </c>
      <c r="E115">
        <v>1292</v>
      </c>
      <c r="F115">
        <v>920</v>
      </c>
      <c r="G115">
        <v>372</v>
      </c>
      <c r="H115">
        <v>16</v>
      </c>
      <c r="I115">
        <v>904</v>
      </c>
      <c r="J115" t="s">
        <v>141</v>
      </c>
      <c r="K115">
        <v>7</v>
      </c>
      <c r="L115">
        <v>0.77</v>
      </c>
      <c r="M115" t="s">
        <v>142</v>
      </c>
      <c r="N115">
        <v>216</v>
      </c>
      <c r="O115">
        <v>23.89</v>
      </c>
      <c r="P115" t="s">
        <v>143</v>
      </c>
      <c r="Q115">
        <v>0</v>
      </c>
      <c r="R115">
        <v>0</v>
      </c>
      <c r="S115" t="s">
        <v>144</v>
      </c>
      <c r="T115">
        <v>23</v>
      </c>
      <c r="U115">
        <v>2.54</v>
      </c>
      <c r="V115" t="s">
        <v>145</v>
      </c>
      <c r="W115">
        <v>346</v>
      </c>
      <c r="X115">
        <v>38.270000000000003</v>
      </c>
      <c r="Y115" t="s">
        <v>146</v>
      </c>
      <c r="Z115">
        <v>50</v>
      </c>
      <c r="AA115">
        <v>5.53</v>
      </c>
      <c r="AB115" t="s">
        <v>147</v>
      </c>
      <c r="AC115">
        <v>57</v>
      </c>
      <c r="AD115">
        <v>6.31</v>
      </c>
      <c r="AE115" t="s">
        <v>148</v>
      </c>
      <c r="AF115">
        <v>16</v>
      </c>
      <c r="AG115">
        <v>1.77</v>
      </c>
      <c r="AH115" t="s">
        <v>149</v>
      </c>
      <c r="AI115">
        <v>189</v>
      </c>
      <c r="AJ115">
        <v>20.91</v>
      </c>
    </row>
    <row r="116" spans="1:36">
      <c r="A116">
        <v>3</v>
      </c>
      <c r="B116" t="s">
        <v>14</v>
      </c>
      <c r="C116" t="s">
        <v>15</v>
      </c>
      <c r="D116">
        <v>10</v>
      </c>
      <c r="E116">
        <v>1260</v>
      </c>
      <c r="F116">
        <v>875</v>
      </c>
      <c r="G116">
        <v>385</v>
      </c>
      <c r="H116">
        <v>17</v>
      </c>
      <c r="I116">
        <v>858</v>
      </c>
      <c r="J116" t="s">
        <v>141</v>
      </c>
      <c r="K116">
        <v>5</v>
      </c>
      <c r="L116">
        <v>0.57999999999999996</v>
      </c>
      <c r="M116" t="s">
        <v>142</v>
      </c>
      <c r="N116">
        <v>187</v>
      </c>
      <c r="O116">
        <v>21.79</v>
      </c>
      <c r="P116" t="s">
        <v>143</v>
      </c>
      <c r="Q116">
        <v>1</v>
      </c>
      <c r="R116">
        <v>0.12</v>
      </c>
      <c r="S116" t="s">
        <v>144</v>
      </c>
      <c r="T116">
        <v>16</v>
      </c>
      <c r="U116">
        <v>1.86</v>
      </c>
      <c r="V116" t="s">
        <v>145</v>
      </c>
      <c r="W116">
        <v>330</v>
      </c>
      <c r="X116">
        <v>38.46</v>
      </c>
      <c r="Y116" t="s">
        <v>146</v>
      </c>
      <c r="Z116">
        <v>47</v>
      </c>
      <c r="AA116">
        <v>5.48</v>
      </c>
      <c r="AB116" t="s">
        <v>147</v>
      </c>
      <c r="AC116">
        <v>26</v>
      </c>
      <c r="AD116">
        <v>3.03</v>
      </c>
      <c r="AE116" t="s">
        <v>148</v>
      </c>
      <c r="AF116">
        <v>24</v>
      </c>
      <c r="AG116">
        <v>2.8</v>
      </c>
      <c r="AH116" t="s">
        <v>149</v>
      </c>
      <c r="AI116">
        <v>222</v>
      </c>
      <c r="AJ116">
        <v>25.87</v>
      </c>
    </row>
    <row r="117" spans="1:36">
      <c r="A117">
        <v>3</v>
      </c>
      <c r="B117" t="s">
        <v>14</v>
      </c>
      <c r="C117" t="s">
        <v>15</v>
      </c>
      <c r="D117">
        <v>11</v>
      </c>
      <c r="E117">
        <v>1387</v>
      </c>
      <c r="F117">
        <v>979</v>
      </c>
      <c r="G117">
        <v>408</v>
      </c>
      <c r="H117">
        <v>16</v>
      </c>
      <c r="I117">
        <v>963</v>
      </c>
      <c r="J117" t="s">
        <v>141</v>
      </c>
      <c r="K117">
        <v>8</v>
      </c>
      <c r="L117">
        <v>0.83</v>
      </c>
      <c r="M117" t="s">
        <v>142</v>
      </c>
      <c r="N117">
        <v>154</v>
      </c>
      <c r="O117">
        <v>15.99</v>
      </c>
      <c r="P117" t="s">
        <v>143</v>
      </c>
      <c r="Q117">
        <v>1</v>
      </c>
      <c r="R117">
        <v>0.1</v>
      </c>
      <c r="S117" t="s">
        <v>144</v>
      </c>
      <c r="T117">
        <v>7</v>
      </c>
      <c r="U117">
        <v>0.73</v>
      </c>
      <c r="V117" t="s">
        <v>145</v>
      </c>
      <c r="W117">
        <v>390</v>
      </c>
      <c r="X117">
        <v>40.5</v>
      </c>
      <c r="Y117" t="s">
        <v>146</v>
      </c>
      <c r="Z117">
        <v>24</v>
      </c>
      <c r="AA117">
        <v>2.4900000000000002</v>
      </c>
      <c r="AB117" t="s">
        <v>147</v>
      </c>
      <c r="AC117">
        <v>32</v>
      </c>
      <c r="AD117">
        <v>3.32</v>
      </c>
      <c r="AE117" t="s">
        <v>148</v>
      </c>
      <c r="AF117">
        <v>21</v>
      </c>
      <c r="AG117">
        <v>2.1800000000000002</v>
      </c>
      <c r="AH117" t="s">
        <v>149</v>
      </c>
      <c r="AI117">
        <v>326</v>
      </c>
      <c r="AJ117">
        <v>33.85</v>
      </c>
    </row>
    <row r="118" spans="1:36">
      <c r="A118">
        <v>3</v>
      </c>
      <c r="B118" t="s">
        <v>14</v>
      </c>
      <c r="C118" t="s">
        <v>15</v>
      </c>
      <c r="D118">
        <v>12</v>
      </c>
      <c r="E118">
        <v>1179</v>
      </c>
      <c r="F118">
        <v>882</v>
      </c>
      <c r="G118">
        <v>297</v>
      </c>
      <c r="H118">
        <v>19</v>
      </c>
      <c r="I118">
        <v>863</v>
      </c>
      <c r="J118" t="s">
        <v>141</v>
      </c>
      <c r="K118">
        <v>12</v>
      </c>
      <c r="L118">
        <v>1.39</v>
      </c>
      <c r="M118" t="s">
        <v>142</v>
      </c>
      <c r="N118">
        <v>171</v>
      </c>
      <c r="O118">
        <v>19.809999999999999</v>
      </c>
      <c r="P118" t="s">
        <v>143</v>
      </c>
      <c r="Q118">
        <v>0</v>
      </c>
      <c r="R118">
        <v>0</v>
      </c>
      <c r="S118" t="s">
        <v>144</v>
      </c>
      <c r="T118">
        <v>8</v>
      </c>
      <c r="U118">
        <v>0.93</v>
      </c>
      <c r="V118" t="s">
        <v>145</v>
      </c>
      <c r="W118">
        <v>309</v>
      </c>
      <c r="X118">
        <v>35.81</v>
      </c>
      <c r="Y118" t="s">
        <v>146</v>
      </c>
      <c r="Z118">
        <v>34</v>
      </c>
      <c r="AA118">
        <v>3.94</v>
      </c>
      <c r="AB118" t="s">
        <v>147</v>
      </c>
      <c r="AC118">
        <v>24</v>
      </c>
      <c r="AD118">
        <v>2.78</v>
      </c>
      <c r="AE118" t="s">
        <v>148</v>
      </c>
      <c r="AF118">
        <v>21</v>
      </c>
      <c r="AG118">
        <v>2.4300000000000002</v>
      </c>
      <c r="AH118" t="s">
        <v>149</v>
      </c>
      <c r="AI118">
        <v>284</v>
      </c>
      <c r="AJ118">
        <v>32.909999999999997</v>
      </c>
    </row>
    <row r="119" spans="1:36">
      <c r="A119">
        <v>3</v>
      </c>
      <c r="B119" t="s">
        <v>14</v>
      </c>
      <c r="C119" t="s">
        <v>15</v>
      </c>
      <c r="D119">
        <v>13</v>
      </c>
      <c r="E119">
        <v>1098</v>
      </c>
      <c r="F119">
        <v>756</v>
      </c>
      <c r="G119">
        <v>342</v>
      </c>
      <c r="H119">
        <v>8</v>
      </c>
      <c r="I119">
        <v>748</v>
      </c>
      <c r="J119" t="s">
        <v>141</v>
      </c>
      <c r="K119">
        <v>2</v>
      </c>
      <c r="L119">
        <v>0.27</v>
      </c>
      <c r="M119" t="s">
        <v>142</v>
      </c>
      <c r="N119">
        <v>110</v>
      </c>
      <c r="O119">
        <v>14.71</v>
      </c>
      <c r="P119" t="s">
        <v>143</v>
      </c>
      <c r="Q119">
        <v>3</v>
      </c>
      <c r="R119">
        <v>0.4</v>
      </c>
      <c r="S119" t="s">
        <v>144</v>
      </c>
      <c r="T119">
        <v>16</v>
      </c>
      <c r="U119">
        <v>2.14</v>
      </c>
      <c r="V119" t="s">
        <v>145</v>
      </c>
      <c r="W119">
        <v>306</v>
      </c>
      <c r="X119">
        <v>40.909999999999997</v>
      </c>
      <c r="Y119" t="s">
        <v>146</v>
      </c>
      <c r="Z119">
        <v>30</v>
      </c>
      <c r="AA119">
        <v>4.01</v>
      </c>
      <c r="AB119" t="s">
        <v>147</v>
      </c>
      <c r="AC119">
        <v>31</v>
      </c>
      <c r="AD119">
        <v>4.1399999999999997</v>
      </c>
      <c r="AE119" t="s">
        <v>148</v>
      </c>
      <c r="AF119">
        <v>14</v>
      </c>
      <c r="AG119">
        <v>1.87</v>
      </c>
      <c r="AH119" t="s">
        <v>149</v>
      </c>
      <c r="AI119">
        <v>236</v>
      </c>
      <c r="AJ119">
        <v>31.55</v>
      </c>
    </row>
    <row r="120" spans="1:36">
      <c r="A120">
        <v>3</v>
      </c>
      <c r="B120" t="s">
        <v>14</v>
      </c>
      <c r="C120" t="s">
        <v>15</v>
      </c>
      <c r="D120">
        <v>14</v>
      </c>
      <c r="E120">
        <v>1162</v>
      </c>
      <c r="F120">
        <v>801</v>
      </c>
      <c r="G120">
        <v>361</v>
      </c>
      <c r="H120">
        <v>6</v>
      </c>
      <c r="I120">
        <v>795</v>
      </c>
      <c r="J120" t="s">
        <v>141</v>
      </c>
      <c r="K120">
        <v>6</v>
      </c>
      <c r="L120">
        <v>0.75</v>
      </c>
      <c r="M120" t="s">
        <v>142</v>
      </c>
      <c r="N120">
        <v>79</v>
      </c>
      <c r="O120">
        <v>9.94</v>
      </c>
      <c r="P120" t="s">
        <v>143</v>
      </c>
      <c r="Q120">
        <v>1</v>
      </c>
      <c r="R120">
        <v>0.13</v>
      </c>
      <c r="S120" t="s">
        <v>144</v>
      </c>
      <c r="T120">
        <v>13</v>
      </c>
      <c r="U120">
        <v>1.64</v>
      </c>
      <c r="V120" t="s">
        <v>145</v>
      </c>
      <c r="W120">
        <v>319</v>
      </c>
      <c r="X120">
        <v>40.130000000000003</v>
      </c>
      <c r="Y120" t="s">
        <v>146</v>
      </c>
      <c r="Z120">
        <v>33</v>
      </c>
      <c r="AA120">
        <v>4.1500000000000004</v>
      </c>
      <c r="AB120" t="s">
        <v>147</v>
      </c>
      <c r="AC120">
        <v>35</v>
      </c>
      <c r="AD120">
        <v>4.4000000000000004</v>
      </c>
      <c r="AE120" t="s">
        <v>148</v>
      </c>
      <c r="AF120">
        <v>12</v>
      </c>
      <c r="AG120">
        <v>1.51</v>
      </c>
      <c r="AH120" t="s">
        <v>149</v>
      </c>
      <c r="AI120">
        <v>297</v>
      </c>
      <c r="AJ120">
        <v>37.36</v>
      </c>
    </row>
    <row r="121" spans="1:36">
      <c r="A121">
        <v>4</v>
      </c>
      <c r="B121" t="s">
        <v>16</v>
      </c>
      <c r="C121" t="s">
        <v>17</v>
      </c>
      <c r="D121">
        <v>1</v>
      </c>
      <c r="E121">
        <v>1519</v>
      </c>
      <c r="F121">
        <v>976</v>
      </c>
      <c r="G121">
        <v>543</v>
      </c>
      <c r="H121">
        <v>10</v>
      </c>
      <c r="I121">
        <v>966</v>
      </c>
      <c r="J121" t="s">
        <v>141</v>
      </c>
      <c r="K121">
        <v>4</v>
      </c>
      <c r="L121">
        <v>0.41</v>
      </c>
      <c r="M121" t="s">
        <v>142</v>
      </c>
      <c r="N121">
        <v>237</v>
      </c>
      <c r="O121">
        <v>24.53</v>
      </c>
      <c r="P121" t="s">
        <v>143</v>
      </c>
      <c r="Q121">
        <v>11</v>
      </c>
      <c r="R121">
        <v>1.1399999999999999</v>
      </c>
      <c r="S121" t="s">
        <v>144</v>
      </c>
      <c r="T121">
        <v>115</v>
      </c>
      <c r="U121">
        <v>11.9</v>
      </c>
      <c r="V121" t="s">
        <v>145</v>
      </c>
      <c r="W121">
        <v>170</v>
      </c>
      <c r="X121">
        <v>17.600000000000001</v>
      </c>
      <c r="Y121" t="s">
        <v>146</v>
      </c>
      <c r="Z121">
        <v>39</v>
      </c>
      <c r="AA121">
        <v>4.04</v>
      </c>
      <c r="AB121" t="s">
        <v>147</v>
      </c>
      <c r="AC121">
        <v>16</v>
      </c>
      <c r="AD121">
        <v>1.66</v>
      </c>
      <c r="AE121" t="s">
        <v>148</v>
      </c>
      <c r="AF121">
        <v>37</v>
      </c>
      <c r="AG121">
        <v>3.83</v>
      </c>
      <c r="AH121" t="s">
        <v>149</v>
      </c>
      <c r="AI121">
        <v>337</v>
      </c>
      <c r="AJ121">
        <v>34.89</v>
      </c>
    </row>
    <row r="122" spans="1:36">
      <c r="A122">
        <v>4</v>
      </c>
      <c r="B122" t="s">
        <v>16</v>
      </c>
      <c r="C122" t="s">
        <v>17</v>
      </c>
      <c r="D122">
        <v>2</v>
      </c>
      <c r="E122">
        <v>1707</v>
      </c>
      <c r="F122">
        <v>1114</v>
      </c>
      <c r="G122">
        <v>593</v>
      </c>
      <c r="H122">
        <v>6</v>
      </c>
      <c r="I122">
        <v>1108</v>
      </c>
      <c r="J122" t="s">
        <v>141</v>
      </c>
      <c r="K122">
        <v>3</v>
      </c>
      <c r="L122">
        <v>0.27</v>
      </c>
      <c r="M122" t="s">
        <v>142</v>
      </c>
      <c r="N122">
        <v>300</v>
      </c>
      <c r="O122">
        <v>27.08</v>
      </c>
      <c r="P122" t="s">
        <v>143</v>
      </c>
      <c r="Q122">
        <v>3</v>
      </c>
      <c r="R122">
        <v>0.27</v>
      </c>
      <c r="S122" t="s">
        <v>144</v>
      </c>
      <c r="T122">
        <v>45</v>
      </c>
      <c r="U122">
        <v>4.0599999999999996</v>
      </c>
      <c r="V122" t="s">
        <v>145</v>
      </c>
      <c r="W122">
        <v>240</v>
      </c>
      <c r="X122">
        <v>21.66</v>
      </c>
      <c r="Y122" t="s">
        <v>146</v>
      </c>
      <c r="Z122">
        <v>17</v>
      </c>
      <c r="AA122">
        <v>1.53</v>
      </c>
      <c r="AB122" t="s">
        <v>147</v>
      </c>
      <c r="AC122">
        <v>9</v>
      </c>
      <c r="AD122">
        <v>0.81</v>
      </c>
      <c r="AE122" t="s">
        <v>148</v>
      </c>
      <c r="AF122">
        <v>22</v>
      </c>
      <c r="AG122">
        <v>1.99</v>
      </c>
      <c r="AH122" t="s">
        <v>149</v>
      </c>
      <c r="AI122">
        <v>469</v>
      </c>
      <c r="AJ122">
        <v>42.33</v>
      </c>
    </row>
    <row r="123" spans="1:36">
      <c r="A123">
        <v>4</v>
      </c>
      <c r="B123" t="s">
        <v>16</v>
      </c>
      <c r="C123" t="s">
        <v>17</v>
      </c>
      <c r="D123">
        <v>3</v>
      </c>
      <c r="E123">
        <v>1006</v>
      </c>
      <c r="F123">
        <v>651</v>
      </c>
      <c r="G123">
        <v>355</v>
      </c>
      <c r="H123">
        <v>4</v>
      </c>
      <c r="I123">
        <v>647</v>
      </c>
      <c r="J123" t="s">
        <v>141</v>
      </c>
      <c r="K123">
        <v>1</v>
      </c>
      <c r="L123">
        <v>0.15</v>
      </c>
      <c r="M123" t="s">
        <v>142</v>
      </c>
      <c r="N123">
        <v>181</v>
      </c>
      <c r="O123">
        <v>27.98</v>
      </c>
      <c r="P123" t="s">
        <v>143</v>
      </c>
      <c r="Q123">
        <v>4</v>
      </c>
      <c r="R123">
        <v>0.62</v>
      </c>
      <c r="S123" t="s">
        <v>144</v>
      </c>
      <c r="T123">
        <v>22</v>
      </c>
      <c r="U123">
        <v>3.4</v>
      </c>
      <c r="V123" t="s">
        <v>145</v>
      </c>
      <c r="W123">
        <v>144</v>
      </c>
      <c r="X123">
        <v>22.26</v>
      </c>
      <c r="Y123" t="s">
        <v>146</v>
      </c>
      <c r="Z123">
        <v>12</v>
      </c>
      <c r="AA123">
        <v>1.85</v>
      </c>
      <c r="AB123" t="s">
        <v>147</v>
      </c>
      <c r="AC123">
        <v>16</v>
      </c>
      <c r="AD123">
        <v>2.4700000000000002</v>
      </c>
      <c r="AE123" t="s">
        <v>148</v>
      </c>
      <c r="AF123">
        <v>9</v>
      </c>
      <c r="AG123">
        <v>1.39</v>
      </c>
      <c r="AH123" t="s">
        <v>149</v>
      </c>
      <c r="AI123">
        <v>258</v>
      </c>
      <c r="AJ123">
        <v>39.880000000000003</v>
      </c>
    </row>
    <row r="124" spans="1:36">
      <c r="A124">
        <v>4</v>
      </c>
      <c r="B124" t="s">
        <v>16</v>
      </c>
      <c r="C124" t="s">
        <v>17</v>
      </c>
      <c r="D124">
        <v>4</v>
      </c>
      <c r="E124">
        <v>1304</v>
      </c>
      <c r="F124">
        <v>828</v>
      </c>
      <c r="G124">
        <v>476</v>
      </c>
      <c r="H124">
        <v>4</v>
      </c>
      <c r="I124">
        <v>824</v>
      </c>
      <c r="J124" t="s">
        <v>141</v>
      </c>
      <c r="K124">
        <v>2</v>
      </c>
      <c r="L124">
        <v>0.24</v>
      </c>
      <c r="M124" t="s">
        <v>142</v>
      </c>
      <c r="N124">
        <v>238</v>
      </c>
      <c r="O124">
        <v>28.88</v>
      </c>
      <c r="P124" t="s">
        <v>143</v>
      </c>
      <c r="Q124">
        <v>2</v>
      </c>
      <c r="R124">
        <v>0.24</v>
      </c>
      <c r="S124" t="s">
        <v>144</v>
      </c>
      <c r="T124">
        <v>48</v>
      </c>
      <c r="U124">
        <v>5.83</v>
      </c>
      <c r="V124" t="s">
        <v>145</v>
      </c>
      <c r="W124">
        <v>173</v>
      </c>
      <c r="X124">
        <v>21</v>
      </c>
      <c r="Y124" t="s">
        <v>146</v>
      </c>
      <c r="Z124">
        <v>19</v>
      </c>
      <c r="AA124">
        <v>2.31</v>
      </c>
      <c r="AB124" t="s">
        <v>147</v>
      </c>
      <c r="AC124">
        <v>9</v>
      </c>
      <c r="AD124">
        <v>1.0900000000000001</v>
      </c>
      <c r="AE124" t="s">
        <v>148</v>
      </c>
      <c r="AF124">
        <v>14</v>
      </c>
      <c r="AG124">
        <v>1.7</v>
      </c>
      <c r="AH124" t="s">
        <v>149</v>
      </c>
      <c r="AI124">
        <v>319</v>
      </c>
      <c r="AJ124">
        <v>38.71</v>
      </c>
    </row>
    <row r="125" spans="1:36">
      <c r="A125">
        <v>4</v>
      </c>
      <c r="B125" t="s">
        <v>16</v>
      </c>
      <c r="C125" t="s">
        <v>17</v>
      </c>
      <c r="D125">
        <v>5</v>
      </c>
      <c r="E125">
        <v>1189</v>
      </c>
      <c r="F125">
        <v>840</v>
      </c>
      <c r="G125">
        <v>349</v>
      </c>
      <c r="H125">
        <v>8</v>
      </c>
      <c r="I125">
        <v>832</v>
      </c>
      <c r="J125" t="s">
        <v>141</v>
      </c>
      <c r="K125">
        <v>1</v>
      </c>
      <c r="L125">
        <v>0.12</v>
      </c>
      <c r="M125" t="s">
        <v>142</v>
      </c>
      <c r="N125">
        <v>246</v>
      </c>
      <c r="O125">
        <v>29.57</v>
      </c>
      <c r="P125" t="s">
        <v>143</v>
      </c>
      <c r="Q125">
        <v>2</v>
      </c>
      <c r="R125">
        <v>0.24</v>
      </c>
      <c r="S125" t="s">
        <v>144</v>
      </c>
      <c r="T125">
        <v>69</v>
      </c>
      <c r="U125">
        <v>8.2899999999999991</v>
      </c>
      <c r="V125" t="s">
        <v>145</v>
      </c>
      <c r="W125">
        <v>181</v>
      </c>
      <c r="X125">
        <v>21.75</v>
      </c>
      <c r="Y125" t="s">
        <v>146</v>
      </c>
      <c r="Z125">
        <v>16</v>
      </c>
      <c r="AA125">
        <v>1.92</v>
      </c>
      <c r="AB125" t="s">
        <v>147</v>
      </c>
      <c r="AC125">
        <v>4</v>
      </c>
      <c r="AD125">
        <v>0.48</v>
      </c>
      <c r="AE125" t="s">
        <v>148</v>
      </c>
      <c r="AF125">
        <v>6</v>
      </c>
      <c r="AG125">
        <v>0.72</v>
      </c>
      <c r="AH125" t="s">
        <v>149</v>
      </c>
      <c r="AI125">
        <v>307</v>
      </c>
      <c r="AJ125">
        <v>36.9</v>
      </c>
    </row>
    <row r="126" spans="1:36">
      <c r="A126">
        <v>4</v>
      </c>
      <c r="B126" t="s">
        <v>16</v>
      </c>
      <c r="C126" t="s">
        <v>158</v>
      </c>
      <c r="D126">
        <v>1</v>
      </c>
      <c r="E126">
        <v>376</v>
      </c>
      <c r="F126">
        <v>275</v>
      </c>
      <c r="G126">
        <v>101</v>
      </c>
      <c r="H126">
        <v>2</v>
      </c>
      <c r="I126">
        <v>273</v>
      </c>
      <c r="J126" t="s">
        <v>141</v>
      </c>
      <c r="K126">
        <v>1</v>
      </c>
      <c r="L126">
        <v>0.37</v>
      </c>
      <c r="M126" t="s">
        <v>142</v>
      </c>
      <c r="N126">
        <v>46</v>
      </c>
      <c r="O126">
        <v>16.850000000000001</v>
      </c>
      <c r="P126" t="s">
        <v>143</v>
      </c>
      <c r="Q126">
        <v>21</v>
      </c>
      <c r="R126">
        <v>7.69</v>
      </c>
      <c r="S126" t="s">
        <v>144</v>
      </c>
      <c r="T126">
        <v>17</v>
      </c>
      <c r="U126">
        <v>6.23</v>
      </c>
      <c r="V126" t="s">
        <v>145</v>
      </c>
      <c r="W126">
        <v>42</v>
      </c>
      <c r="X126">
        <v>15.38</v>
      </c>
      <c r="Y126" t="s">
        <v>146</v>
      </c>
      <c r="Z126">
        <v>0</v>
      </c>
      <c r="AA126">
        <v>0</v>
      </c>
      <c r="AB126" t="s">
        <v>147</v>
      </c>
      <c r="AC126">
        <v>1</v>
      </c>
      <c r="AD126">
        <v>0.37</v>
      </c>
      <c r="AE126" t="s">
        <v>148</v>
      </c>
      <c r="AF126">
        <v>0</v>
      </c>
      <c r="AG126">
        <v>0</v>
      </c>
      <c r="AH126" t="s">
        <v>149</v>
      </c>
      <c r="AI126">
        <v>145</v>
      </c>
      <c r="AJ126">
        <v>53.11</v>
      </c>
    </row>
    <row r="127" spans="1:36">
      <c r="A127">
        <v>4</v>
      </c>
      <c r="B127" t="s">
        <v>16</v>
      </c>
      <c r="C127" t="s">
        <v>158</v>
      </c>
      <c r="D127">
        <v>2</v>
      </c>
      <c r="E127">
        <v>711</v>
      </c>
      <c r="F127">
        <v>554</v>
      </c>
      <c r="G127">
        <v>157</v>
      </c>
      <c r="H127">
        <v>9</v>
      </c>
      <c r="I127">
        <v>545</v>
      </c>
      <c r="J127" t="s">
        <v>141</v>
      </c>
      <c r="K127">
        <v>1</v>
      </c>
      <c r="L127">
        <v>0.18</v>
      </c>
      <c r="M127" t="s">
        <v>142</v>
      </c>
      <c r="N127">
        <v>98</v>
      </c>
      <c r="O127">
        <v>17.98</v>
      </c>
      <c r="P127" t="s">
        <v>143</v>
      </c>
      <c r="Q127">
        <v>6</v>
      </c>
      <c r="R127">
        <v>1.1000000000000001</v>
      </c>
      <c r="S127" t="s">
        <v>144</v>
      </c>
      <c r="T127">
        <v>41</v>
      </c>
      <c r="U127">
        <v>7.52</v>
      </c>
      <c r="V127" t="s">
        <v>145</v>
      </c>
      <c r="W127">
        <v>166</v>
      </c>
      <c r="X127">
        <v>30.46</v>
      </c>
      <c r="Y127" t="s">
        <v>146</v>
      </c>
      <c r="Z127">
        <v>58</v>
      </c>
      <c r="AA127">
        <v>10.64</v>
      </c>
      <c r="AB127" t="s">
        <v>147</v>
      </c>
      <c r="AC127">
        <v>4</v>
      </c>
      <c r="AD127">
        <v>0.73</v>
      </c>
      <c r="AE127" t="s">
        <v>148</v>
      </c>
      <c r="AF127">
        <v>2</v>
      </c>
      <c r="AG127">
        <v>0.37</v>
      </c>
      <c r="AH127" t="s">
        <v>149</v>
      </c>
      <c r="AI127">
        <v>169</v>
      </c>
      <c r="AJ127">
        <v>31.01</v>
      </c>
    </row>
    <row r="128" spans="1:36">
      <c r="A128">
        <v>4</v>
      </c>
      <c r="B128" t="s">
        <v>16</v>
      </c>
      <c r="C128" t="s">
        <v>158</v>
      </c>
      <c r="D128">
        <v>3</v>
      </c>
      <c r="E128">
        <v>1459</v>
      </c>
      <c r="F128">
        <v>1039</v>
      </c>
      <c r="G128">
        <v>420</v>
      </c>
      <c r="H128">
        <v>8</v>
      </c>
      <c r="I128">
        <v>1031</v>
      </c>
      <c r="J128" t="s">
        <v>141</v>
      </c>
      <c r="K128">
        <v>3</v>
      </c>
      <c r="L128">
        <v>0.28999999999999998</v>
      </c>
      <c r="M128" t="s">
        <v>142</v>
      </c>
      <c r="N128">
        <v>166</v>
      </c>
      <c r="O128">
        <v>16.100000000000001</v>
      </c>
      <c r="P128" t="s">
        <v>143</v>
      </c>
      <c r="Q128">
        <v>0</v>
      </c>
      <c r="R128">
        <v>0</v>
      </c>
      <c r="S128" t="s">
        <v>144</v>
      </c>
      <c r="T128">
        <v>45</v>
      </c>
      <c r="U128">
        <v>4.3600000000000003</v>
      </c>
      <c r="V128" t="s">
        <v>145</v>
      </c>
      <c r="W128">
        <v>202</v>
      </c>
      <c r="X128">
        <v>19.59</v>
      </c>
      <c r="Y128" t="s">
        <v>146</v>
      </c>
      <c r="Z128">
        <v>14</v>
      </c>
      <c r="AA128">
        <v>1.36</v>
      </c>
      <c r="AB128" t="s">
        <v>147</v>
      </c>
      <c r="AC128">
        <v>5</v>
      </c>
      <c r="AD128">
        <v>0.48</v>
      </c>
      <c r="AE128" t="s">
        <v>148</v>
      </c>
      <c r="AF128">
        <v>14</v>
      </c>
      <c r="AG128">
        <v>1.36</v>
      </c>
      <c r="AH128" t="s">
        <v>149</v>
      </c>
      <c r="AI128">
        <v>582</v>
      </c>
      <c r="AJ128">
        <v>56.45</v>
      </c>
    </row>
    <row r="129" spans="1:36">
      <c r="A129">
        <v>4</v>
      </c>
      <c r="B129" t="s">
        <v>16</v>
      </c>
      <c r="C129" t="s">
        <v>158</v>
      </c>
      <c r="D129">
        <v>4</v>
      </c>
      <c r="E129">
        <v>747</v>
      </c>
      <c r="F129">
        <v>545</v>
      </c>
      <c r="G129">
        <v>202</v>
      </c>
      <c r="H129">
        <v>3</v>
      </c>
      <c r="I129">
        <v>542</v>
      </c>
      <c r="J129" t="s">
        <v>141</v>
      </c>
      <c r="K129">
        <v>3</v>
      </c>
      <c r="L129">
        <v>0.55000000000000004</v>
      </c>
      <c r="M129" t="s">
        <v>142</v>
      </c>
      <c r="N129">
        <v>140</v>
      </c>
      <c r="O129">
        <v>25.83</v>
      </c>
      <c r="P129" t="s">
        <v>143</v>
      </c>
      <c r="Q129">
        <v>1</v>
      </c>
      <c r="R129">
        <v>0.18</v>
      </c>
      <c r="S129" t="s">
        <v>144</v>
      </c>
      <c r="T129">
        <v>48</v>
      </c>
      <c r="U129">
        <v>8.86</v>
      </c>
      <c r="V129" t="s">
        <v>145</v>
      </c>
      <c r="W129">
        <v>110</v>
      </c>
      <c r="X129">
        <v>20.3</v>
      </c>
      <c r="Y129" t="s">
        <v>146</v>
      </c>
      <c r="Z129">
        <v>9</v>
      </c>
      <c r="AA129">
        <v>1.66</v>
      </c>
      <c r="AB129" t="s">
        <v>147</v>
      </c>
      <c r="AC129">
        <v>4</v>
      </c>
      <c r="AD129">
        <v>0.74</v>
      </c>
      <c r="AE129" t="s">
        <v>148</v>
      </c>
      <c r="AF129">
        <v>7</v>
      </c>
      <c r="AG129">
        <v>1.29</v>
      </c>
      <c r="AH129" t="s">
        <v>149</v>
      </c>
      <c r="AI129">
        <v>220</v>
      </c>
      <c r="AJ129">
        <v>40.590000000000003</v>
      </c>
    </row>
    <row r="130" spans="1:36">
      <c r="A130">
        <v>4</v>
      </c>
      <c r="B130" t="s">
        <v>16</v>
      </c>
      <c r="C130" t="s">
        <v>158</v>
      </c>
      <c r="D130">
        <v>5</v>
      </c>
      <c r="E130">
        <v>384</v>
      </c>
      <c r="F130">
        <v>263</v>
      </c>
      <c r="G130">
        <v>121</v>
      </c>
      <c r="H130">
        <v>1</v>
      </c>
      <c r="I130">
        <v>262</v>
      </c>
      <c r="J130" t="s">
        <v>141</v>
      </c>
      <c r="K130">
        <v>1</v>
      </c>
      <c r="L130">
        <v>0.38</v>
      </c>
      <c r="M130" t="s">
        <v>142</v>
      </c>
      <c r="N130">
        <v>62</v>
      </c>
      <c r="O130">
        <v>23.66</v>
      </c>
      <c r="P130" t="s">
        <v>143</v>
      </c>
      <c r="Q130">
        <v>4</v>
      </c>
      <c r="R130">
        <v>1.53</v>
      </c>
      <c r="S130" t="s">
        <v>144</v>
      </c>
      <c r="T130">
        <v>22</v>
      </c>
      <c r="U130">
        <v>8.4</v>
      </c>
      <c r="V130" t="s">
        <v>145</v>
      </c>
      <c r="W130">
        <v>80</v>
      </c>
      <c r="X130">
        <v>30.53</v>
      </c>
      <c r="Y130" t="s">
        <v>146</v>
      </c>
      <c r="Z130">
        <v>1</v>
      </c>
      <c r="AA130">
        <v>0.38</v>
      </c>
      <c r="AB130" t="s">
        <v>147</v>
      </c>
      <c r="AC130">
        <v>1</v>
      </c>
      <c r="AD130">
        <v>0.38</v>
      </c>
      <c r="AE130" t="s">
        <v>148</v>
      </c>
      <c r="AF130">
        <v>6</v>
      </c>
      <c r="AG130">
        <v>2.29</v>
      </c>
      <c r="AH130" t="s">
        <v>149</v>
      </c>
      <c r="AI130">
        <v>85</v>
      </c>
      <c r="AJ130">
        <v>32.44</v>
      </c>
    </row>
    <row r="131" spans="1:36">
      <c r="A131">
        <v>4</v>
      </c>
      <c r="B131" t="s">
        <v>16</v>
      </c>
      <c r="C131" t="s">
        <v>158</v>
      </c>
      <c r="D131">
        <v>6</v>
      </c>
      <c r="E131">
        <v>432</v>
      </c>
      <c r="F131">
        <v>335</v>
      </c>
      <c r="G131">
        <v>97</v>
      </c>
      <c r="H131">
        <v>1</v>
      </c>
      <c r="I131">
        <v>334</v>
      </c>
      <c r="J131" t="s">
        <v>141</v>
      </c>
      <c r="K131">
        <v>0</v>
      </c>
      <c r="L131">
        <v>0</v>
      </c>
      <c r="M131" t="s">
        <v>142</v>
      </c>
      <c r="N131">
        <v>40</v>
      </c>
      <c r="O131">
        <v>11.98</v>
      </c>
      <c r="P131" t="s">
        <v>143</v>
      </c>
      <c r="Q131">
        <v>1</v>
      </c>
      <c r="R131">
        <v>0.3</v>
      </c>
      <c r="S131" t="s">
        <v>144</v>
      </c>
      <c r="T131">
        <v>74</v>
      </c>
      <c r="U131">
        <v>22.16</v>
      </c>
      <c r="V131" t="s">
        <v>145</v>
      </c>
      <c r="W131">
        <v>80</v>
      </c>
      <c r="X131">
        <v>23.95</v>
      </c>
      <c r="Y131" t="s">
        <v>146</v>
      </c>
      <c r="Z131">
        <v>0</v>
      </c>
      <c r="AA131">
        <v>0</v>
      </c>
      <c r="AB131" t="s">
        <v>147</v>
      </c>
      <c r="AC131">
        <v>8</v>
      </c>
      <c r="AD131">
        <v>2.4</v>
      </c>
      <c r="AE131" t="s">
        <v>148</v>
      </c>
      <c r="AF131">
        <v>1</v>
      </c>
      <c r="AG131">
        <v>0.3</v>
      </c>
      <c r="AH131" t="s">
        <v>149</v>
      </c>
      <c r="AI131">
        <v>130</v>
      </c>
      <c r="AJ131">
        <v>38.92</v>
      </c>
    </row>
    <row r="132" spans="1:36">
      <c r="A132">
        <v>4</v>
      </c>
      <c r="B132" t="s">
        <v>16</v>
      </c>
      <c r="C132" t="s">
        <v>158</v>
      </c>
      <c r="D132">
        <v>7</v>
      </c>
      <c r="E132">
        <v>491</v>
      </c>
      <c r="F132">
        <v>409</v>
      </c>
      <c r="G132">
        <v>82</v>
      </c>
      <c r="H132">
        <v>3</v>
      </c>
      <c r="I132">
        <v>406</v>
      </c>
      <c r="J132" t="s">
        <v>141</v>
      </c>
      <c r="K132">
        <v>0</v>
      </c>
      <c r="L132">
        <v>0</v>
      </c>
      <c r="M132" t="s">
        <v>142</v>
      </c>
      <c r="N132">
        <v>116</v>
      </c>
      <c r="O132">
        <v>28.57</v>
      </c>
      <c r="P132" t="s">
        <v>143</v>
      </c>
      <c r="Q132">
        <v>1</v>
      </c>
      <c r="R132">
        <v>0.25</v>
      </c>
      <c r="S132" t="s">
        <v>144</v>
      </c>
      <c r="T132">
        <v>28</v>
      </c>
      <c r="U132">
        <v>6.9</v>
      </c>
      <c r="V132" t="s">
        <v>145</v>
      </c>
      <c r="W132">
        <v>59</v>
      </c>
      <c r="X132">
        <v>14.53</v>
      </c>
      <c r="Y132" t="s">
        <v>146</v>
      </c>
      <c r="Z132">
        <v>52</v>
      </c>
      <c r="AA132">
        <v>12.81</v>
      </c>
      <c r="AB132" t="s">
        <v>147</v>
      </c>
      <c r="AC132">
        <v>0</v>
      </c>
      <c r="AD132">
        <v>0</v>
      </c>
      <c r="AE132" t="s">
        <v>148</v>
      </c>
      <c r="AF132">
        <v>0</v>
      </c>
      <c r="AG132">
        <v>0</v>
      </c>
      <c r="AH132" t="s">
        <v>149</v>
      </c>
      <c r="AI132">
        <v>150</v>
      </c>
      <c r="AJ132">
        <v>36.950000000000003</v>
      </c>
    </row>
    <row r="133" spans="1:36">
      <c r="A133">
        <v>4</v>
      </c>
      <c r="B133" t="s">
        <v>16</v>
      </c>
      <c r="C133" t="s">
        <v>158</v>
      </c>
      <c r="D133">
        <v>8</v>
      </c>
      <c r="E133">
        <v>339</v>
      </c>
      <c r="F133">
        <v>273</v>
      </c>
      <c r="G133">
        <v>66</v>
      </c>
      <c r="H133">
        <v>0</v>
      </c>
      <c r="I133">
        <v>273</v>
      </c>
      <c r="J133" t="s">
        <v>141</v>
      </c>
      <c r="K133">
        <v>0</v>
      </c>
      <c r="L133">
        <v>0</v>
      </c>
      <c r="M133" t="s">
        <v>142</v>
      </c>
      <c r="N133">
        <v>56</v>
      </c>
      <c r="O133">
        <v>20.51</v>
      </c>
      <c r="P133" t="s">
        <v>143</v>
      </c>
      <c r="Q133">
        <v>0</v>
      </c>
      <c r="R133">
        <v>0</v>
      </c>
      <c r="S133" t="s">
        <v>144</v>
      </c>
      <c r="T133">
        <v>16</v>
      </c>
      <c r="U133">
        <v>5.86</v>
      </c>
      <c r="V133" t="s">
        <v>145</v>
      </c>
      <c r="W133">
        <v>45</v>
      </c>
      <c r="X133">
        <v>16.48</v>
      </c>
      <c r="Y133" t="s">
        <v>146</v>
      </c>
      <c r="Z133">
        <v>17</v>
      </c>
      <c r="AA133">
        <v>6.23</v>
      </c>
      <c r="AB133" t="s">
        <v>147</v>
      </c>
      <c r="AC133">
        <v>1</v>
      </c>
      <c r="AD133">
        <v>0.37</v>
      </c>
      <c r="AE133" t="s">
        <v>148</v>
      </c>
      <c r="AF133">
        <v>2</v>
      </c>
      <c r="AG133">
        <v>0.73</v>
      </c>
      <c r="AH133" t="s">
        <v>149</v>
      </c>
      <c r="AI133">
        <v>136</v>
      </c>
      <c r="AJ133">
        <v>49.82</v>
      </c>
    </row>
    <row r="134" spans="1:36">
      <c r="A134">
        <v>4</v>
      </c>
      <c r="B134" t="s">
        <v>16</v>
      </c>
      <c r="C134" t="s">
        <v>159</v>
      </c>
      <c r="D134">
        <v>1</v>
      </c>
      <c r="E134">
        <v>987</v>
      </c>
      <c r="F134">
        <v>814</v>
      </c>
      <c r="G134">
        <v>173</v>
      </c>
      <c r="H134">
        <v>9</v>
      </c>
      <c r="I134">
        <v>805</v>
      </c>
      <c r="J134" t="s">
        <v>141</v>
      </c>
      <c r="K134">
        <v>0</v>
      </c>
      <c r="L134">
        <v>0</v>
      </c>
      <c r="M134" t="s">
        <v>142</v>
      </c>
      <c r="N134">
        <v>185</v>
      </c>
      <c r="O134">
        <v>22.98</v>
      </c>
      <c r="P134" t="s">
        <v>143</v>
      </c>
      <c r="Q134">
        <v>2</v>
      </c>
      <c r="R134">
        <v>0.25</v>
      </c>
      <c r="S134" t="s">
        <v>144</v>
      </c>
      <c r="T134">
        <v>22</v>
      </c>
      <c r="U134">
        <v>2.73</v>
      </c>
      <c r="V134" t="s">
        <v>145</v>
      </c>
      <c r="W134">
        <v>332</v>
      </c>
      <c r="X134">
        <v>41.24</v>
      </c>
      <c r="Y134" t="s">
        <v>146</v>
      </c>
      <c r="Z134">
        <v>47</v>
      </c>
      <c r="AA134">
        <v>5.84</v>
      </c>
      <c r="AB134" t="s">
        <v>147</v>
      </c>
      <c r="AC134">
        <v>19</v>
      </c>
      <c r="AD134">
        <v>2.36</v>
      </c>
      <c r="AE134" t="s">
        <v>148</v>
      </c>
      <c r="AF134">
        <v>14</v>
      </c>
      <c r="AG134">
        <v>1.74</v>
      </c>
      <c r="AH134" t="s">
        <v>149</v>
      </c>
      <c r="AI134">
        <v>184</v>
      </c>
      <c r="AJ134">
        <v>22.86</v>
      </c>
    </row>
    <row r="135" spans="1:36">
      <c r="A135">
        <v>4</v>
      </c>
      <c r="B135" t="s">
        <v>16</v>
      </c>
      <c r="C135" t="s">
        <v>18</v>
      </c>
      <c r="D135">
        <v>1</v>
      </c>
      <c r="E135">
        <v>944</v>
      </c>
      <c r="F135">
        <v>715</v>
      </c>
      <c r="G135">
        <v>229</v>
      </c>
      <c r="H135">
        <v>8</v>
      </c>
      <c r="I135">
        <v>707</v>
      </c>
      <c r="J135" t="s">
        <v>141</v>
      </c>
      <c r="K135">
        <v>4</v>
      </c>
      <c r="L135">
        <v>0.56999999999999995</v>
      </c>
      <c r="M135" t="s">
        <v>142</v>
      </c>
      <c r="N135">
        <v>182</v>
      </c>
      <c r="O135">
        <v>25.74</v>
      </c>
      <c r="P135" t="s">
        <v>143</v>
      </c>
      <c r="Q135">
        <v>12</v>
      </c>
      <c r="R135">
        <v>1.7</v>
      </c>
      <c r="S135" t="s">
        <v>144</v>
      </c>
      <c r="T135">
        <v>14</v>
      </c>
      <c r="U135">
        <v>1.98</v>
      </c>
      <c r="V135" t="s">
        <v>145</v>
      </c>
      <c r="W135">
        <v>289</v>
      </c>
      <c r="X135">
        <v>40.880000000000003</v>
      </c>
      <c r="Y135" t="s">
        <v>146</v>
      </c>
      <c r="Z135">
        <v>40</v>
      </c>
      <c r="AA135">
        <v>5.66</v>
      </c>
      <c r="AB135" t="s">
        <v>147</v>
      </c>
      <c r="AC135">
        <v>4</v>
      </c>
      <c r="AD135">
        <v>0.56999999999999995</v>
      </c>
      <c r="AE135" t="s">
        <v>148</v>
      </c>
      <c r="AF135">
        <v>24</v>
      </c>
      <c r="AG135">
        <v>3.39</v>
      </c>
      <c r="AH135" t="s">
        <v>149</v>
      </c>
      <c r="AI135">
        <v>138</v>
      </c>
      <c r="AJ135">
        <v>19.52</v>
      </c>
    </row>
    <row r="136" spans="1:36">
      <c r="A136">
        <v>4</v>
      </c>
      <c r="B136" t="s">
        <v>16</v>
      </c>
      <c r="C136" t="s">
        <v>18</v>
      </c>
      <c r="D136">
        <v>2</v>
      </c>
      <c r="E136">
        <v>463</v>
      </c>
      <c r="F136">
        <v>308</v>
      </c>
      <c r="G136">
        <v>155</v>
      </c>
      <c r="H136">
        <v>3</v>
      </c>
      <c r="I136">
        <v>305</v>
      </c>
      <c r="J136" t="s">
        <v>141</v>
      </c>
      <c r="K136">
        <v>3</v>
      </c>
      <c r="L136">
        <v>0.98</v>
      </c>
      <c r="M136" t="s">
        <v>142</v>
      </c>
      <c r="N136">
        <v>112</v>
      </c>
      <c r="O136">
        <v>36.72</v>
      </c>
      <c r="P136" t="s">
        <v>143</v>
      </c>
      <c r="Q136">
        <v>0</v>
      </c>
      <c r="R136">
        <v>0</v>
      </c>
      <c r="S136" t="s">
        <v>144</v>
      </c>
      <c r="T136">
        <v>26</v>
      </c>
      <c r="U136">
        <v>8.52</v>
      </c>
      <c r="V136" t="s">
        <v>145</v>
      </c>
      <c r="W136">
        <v>59</v>
      </c>
      <c r="X136">
        <v>19.34</v>
      </c>
      <c r="Y136" t="s">
        <v>146</v>
      </c>
      <c r="Z136">
        <v>29</v>
      </c>
      <c r="AA136">
        <v>9.51</v>
      </c>
      <c r="AB136" t="s">
        <v>147</v>
      </c>
      <c r="AC136">
        <v>2</v>
      </c>
      <c r="AD136">
        <v>0.66</v>
      </c>
      <c r="AE136" t="s">
        <v>148</v>
      </c>
      <c r="AF136">
        <v>2</v>
      </c>
      <c r="AG136">
        <v>0.66</v>
      </c>
      <c r="AH136" t="s">
        <v>149</v>
      </c>
      <c r="AI136">
        <v>72</v>
      </c>
      <c r="AJ136">
        <v>23.61</v>
      </c>
    </row>
    <row r="137" spans="1:36">
      <c r="A137">
        <v>4</v>
      </c>
      <c r="B137" t="s">
        <v>16</v>
      </c>
      <c r="C137" t="s">
        <v>18</v>
      </c>
      <c r="D137">
        <v>3</v>
      </c>
      <c r="E137">
        <v>455</v>
      </c>
      <c r="F137">
        <v>286</v>
      </c>
      <c r="G137">
        <v>169</v>
      </c>
      <c r="H137">
        <v>3</v>
      </c>
      <c r="I137">
        <v>283</v>
      </c>
      <c r="J137" t="s">
        <v>141</v>
      </c>
      <c r="K137">
        <v>4</v>
      </c>
      <c r="L137">
        <v>1.41</v>
      </c>
      <c r="M137" t="s">
        <v>142</v>
      </c>
      <c r="N137">
        <v>79</v>
      </c>
      <c r="O137">
        <v>27.92</v>
      </c>
      <c r="P137" t="s">
        <v>143</v>
      </c>
      <c r="Q137">
        <v>0</v>
      </c>
      <c r="R137">
        <v>0</v>
      </c>
      <c r="S137" t="s">
        <v>144</v>
      </c>
      <c r="T137">
        <v>8</v>
      </c>
      <c r="U137">
        <v>2.83</v>
      </c>
      <c r="V137" t="s">
        <v>145</v>
      </c>
      <c r="W137">
        <v>111</v>
      </c>
      <c r="X137">
        <v>39.22</v>
      </c>
      <c r="Y137" t="s">
        <v>146</v>
      </c>
      <c r="Z137">
        <v>24</v>
      </c>
      <c r="AA137">
        <v>8.48</v>
      </c>
      <c r="AB137" t="s">
        <v>147</v>
      </c>
      <c r="AC137">
        <v>2</v>
      </c>
      <c r="AD137">
        <v>0.71</v>
      </c>
      <c r="AE137" t="s">
        <v>148</v>
      </c>
      <c r="AF137">
        <v>2</v>
      </c>
      <c r="AG137">
        <v>0.71</v>
      </c>
      <c r="AH137" t="s">
        <v>149</v>
      </c>
      <c r="AI137">
        <v>53</v>
      </c>
      <c r="AJ137">
        <v>18.73</v>
      </c>
    </row>
    <row r="138" spans="1:36">
      <c r="A138">
        <v>4</v>
      </c>
      <c r="B138" t="s">
        <v>16</v>
      </c>
      <c r="C138" t="s">
        <v>18</v>
      </c>
      <c r="D138">
        <v>4</v>
      </c>
      <c r="E138">
        <v>464</v>
      </c>
      <c r="F138">
        <v>347</v>
      </c>
      <c r="G138">
        <v>117</v>
      </c>
      <c r="H138">
        <v>7</v>
      </c>
      <c r="I138">
        <v>340</v>
      </c>
      <c r="J138" t="s">
        <v>141</v>
      </c>
      <c r="K138">
        <v>2</v>
      </c>
      <c r="L138">
        <v>0.59</v>
      </c>
      <c r="M138" t="s">
        <v>142</v>
      </c>
      <c r="N138">
        <v>124</v>
      </c>
      <c r="O138">
        <v>36.47</v>
      </c>
      <c r="P138" t="s">
        <v>143</v>
      </c>
      <c r="Q138">
        <v>0</v>
      </c>
      <c r="R138">
        <v>0</v>
      </c>
      <c r="S138" t="s">
        <v>144</v>
      </c>
      <c r="T138">
        <v>6</v>
      </c>
      <c r="U138">
        <v>1.76</v>
      </c>
      <c r="V138" t="s">
        <v>145</v>
      </c>
      <c r="W138">
        <v>91</v>
      </c>
      <c r="X138">
        <v>26.76</v>
      </c>
      <c r="Y138" t="s">
        <v>146</v>
      </c>
      <c r="Z138">
        <v>15</v>
      </c>
      <c r="AA138">
        <v>4.41</v>
      </c>
      <c r="AB138" t="s">
        <v>147</v>
      </c>
      <c r="AC138">
        <v>4</v>
      </c>
      <c r="AD138">
        <v>1.18</v>
      </c>
      <c r="AE138" t="s">
        <v>148</v>
      </c>
      <c r="AF138">
        <v>5</v>
      </c>
      <c r="AG138">
        <v>1.47</v>
      </c>
      <c r="AH138" t="s">
        <v>149</v>
      </c>
      <c r="AI138">
        <v>93</v>
      </c>
      <c r="AJ138">
        <v>27.35</v>
      </c>
    </row>
    <row r="139" spans="1:36">
      <c r="A139">
        <v>4</v>
      </c>
      <c r="B139" t="s">
        <v>16</v>
      </c>
      <c r="C139" t="s">
        <v>18</v>
      </c>
      <c r="D139">
        <v>5</v>
      </c>
      <c r="E139">
        <v>426</v>
      </c>
      <c r="F139">
        <v>290</v>
      </c>
      <c r="G139">
        <v>136</v>
      </c>
      <c r="H139">
        <v>5</v>
      </c>
      <c r="I139">
        <v>285</v>
      </c>
      <c r="J139" t="s">
        <v>141</v>
      </c>
      <c r="K139">
        <v>3</v>
      </c>
      <c r="L139">
        <v>1.05</v>
      </c>
      <c r="M139" t="s">
        <v>142</v>
      </c>
      <c r="N139">
        <v>98</v>
      </c>
      <c r="O139">
        <v>34.39</v>
      </c>
      <c r="P139" t="s">
        <v>143</v>
      </c>
      <c r="Q139">
        <v>0</v>
      </c>
      <c r="R139">
        <v>0</v>
      </c>
      <c r="S139" t="s">
        <v>144</v>
      </c>
      <c r="T139">
        <v>11</v>
      </c>
      <c r="U139">
        <v>3.86</v>
      </c>
      <c r="V139" t="s">
        <v>145</v>
      </c>
      <c r="W139">
        <v>110</v>
      </c>
      <c r="X139">
        <v>38.6</v>
      </c>
      <c r="Y139" t="s">
        <v>146</v>
      </c>
      <c r="Z139">
        <v>16</v>
      </c>
      <c r="AA139">
        <v>5.61</v>
      </c>
      <c r="AB139" t="s">
        <v>147</v>
      </c>
      <c r="AC139">
        <v>3</v>
      </c>
      <c r="AD139">
        <v>1.05</v>
      </c>
      <c r="AE139" t="s">
        <v>148</v>
      </c>
      <c r="AF139">
        <v>2</v>
      </c>
      <c r="AG139">
        <v>0.7</v>
      </c>
      <c r="AH139" t="s">
        <v>149</v>
      </c>
      <c r="AI139">
        <v>42</v>
      </c>
      <c r="AJ139">
        <v>14.74</v>
      </c>
    </row>
    <row r="140" spans="1:36">
      <c r="A140">
        <v>4</v>
      </c>
      <c r="B140" t="s">
        <v>16</v>
      </c>
      <c r="C140" t="s">
        <v>18</v>
      </c>
      <c r="D140">
        <v>6</v>
      </c>
      <c r="E140">
        <v>787</v>
      </c>
      <c r="F140">
        <v>599</v>
      </c>
      <c r="G140">
        <v>188</v>
      </c>
      <c r="H140">
        <v>6</v>
      </c>
      <c r="I140">
        <v>593</v>
      </c>
      <c r="J140" t="s">
        <v>141</v>
      </c>
      <c r="K140">
        <v>4</v>
      </c>
      <c r="L140">
        <v>0.67</v>
      </c>
      <c r="M140" t="s">
        <v>142</v>
      </c>
      <c r="N140">
        <v>165</v>
      </c>
      <c r="O140">
        <v>27.82</v>
      </c>
      <c r="P140" t="s">
        <v>143</v>
      </c>
      <c r="Q140">
        <v>2</v>
      </c>
      <c r="R140">
        <v>0.34</v>
      </c>
      <c r="S140" t="s">
        <v>144</v>
      </c>
      <c r="T140">
        <v>33</v>
      </c>
      <c r="U140">
        <v>5.56</v>
      </c>
      <c r="V140" t="s">
        <v>145</v>
      </c>
      <c r="W140">
        <v>251</v>
      </c>
      <c r="X140">
        <v>42.33</v>
      </c>
      <c r="Y140" t="s">
        <v>146</v>
      </c>
      <c r="Z140">
        <v>86</v>
      </c>
      <c r="AA140">
        <v>14.5</v>
      </c>
      <c r="AB140" t="s">
        <v>147</v>
      </c>
      <c r="AC140">
        <v>3</v>
      </c>
      <c r="AD140">
        <v>0.51</v>
      </c>
      <c r="AE140" t="s">
        <v>148</v>
      </c>
      <c r="AF140">
        <v>2</v>
      </c>
      <c r="AG140">
        <v>0.34</v>
      </c>
      <c r="AH140" t="s">
        <v>149</v>
      </c>
      <c r="AI140">
        <v>47</v>
      </c>
      <c r="AJ140">
        <v>7.93</v>
      </c>
    </row>
    <row r="141" spans="1:36">
      <c r="A141">
        <v>4</v>
      </c>
      <c r="B141" t="s">
        <v>16</v>
      </c>
      <c r="C141" t="s">
        <v>18</v>
      </c>
      <c r="D141">
        <v>7</v>
      </c>
      <c r="E141">
        <v>472</v>
      </c>
      <c r="F141">
        <v>376</v>
      </c>
      <c r="G141">
        <v>96</v>
      </c>
      <c r="H141">
        <v>2</v>
      </c>
      <c r="I141">
        <v>374</v>
      </c>
      <c r="J141" t="s">
        <v>141</v>
      </c>
      <c r="K141">
        <v>2</v>
      </c>
      <c r="L141">
        <v>0.53</v>
      </c>
      <c r="M141" t="s">
        <v>142</v>
      </c>
      <c r="N141">
        <v>102</v>
      </c>
      <c r="O141">
        <v>27.27</v>
      </c>
      <c r="P141" t="s">
        <v>143</v>
      </c>
      <c r="Q141">
        <v>0</v>
      </c>
      <c r="R141">
        <v>0</v>
      </c>
      <c r="S141" t="s">
        <v>144</v>
      </c>
      <c r="T141">
        <v>82</v>
      </c>
      <c r="U141">
        <v>21.93</v>
      </c>
      <c r="V141" t="s">
        <v>145</v>
      </c>
      <c r="W141">
        <v>88</v>
      </c>
      <c r="X141">
        <v>23.53</v>
      </c>
      <c r="Y141" t="s">
        <v>146</v>
      </c>
      <c r="Z141">
        <v>48</v>
      </c>
      <c r="AA141">
        <v>12.83</v>
      </c>
      <c r="AB141" t="s">
        <v>147</v>
      </c>
      <c r="AC141">
        <v>20</v>
      </c>
      <c r="AD141">
        <v>5.35</v>
      </c>
      <c r="AE141" t="s">
        <v>148</v>
      </c>
      <c r="AF141">
        <v>9</v>
      </c>
      <c r="AG141">
        <v>2.41</v>
      </c>
      <c r="AH141" t="s">
        <v>149</v>
      </c>
      <c r="AI141">
        <v>23</v>
      </c>
      <c r="AJ141">
        <v>6.15</v>
      </c>
    </row>
    <row r="142" spans="1:36">
      <c r="A142">
        <v>4</v>
      </c>
      <c r="B142" t="s">
        <v>16</v>
      </c>
      <c r="C142" t="s">
        <v>18</v>
      </c>
      <c r="D142">
        <v>8</v>
      </c>
      <c r="E142">
        <v>375</v>
      </c>
      <c r="F142">
        <v>276</v>
      </c>
      <c r="G142">
        <v>99</v>
      </c>
      <c r="H142">
        <v>3</v>
      </c>
      <c r="I142">
        <v>273</v>
      </c>
      <c r="J142" t="s">
        <v>141</v>
      </c>
      <c r="K142">
        <v>1</v>
      </c>
      <c r="L142">
        <v>0.37</v>
      </c>
      <c r="M142" t="s">
        <v>142</v>
      </c>
      <c r="N142">
        <v>115</v>
      </c>
      <c r="O142">
        <v>42.12</v>
      </c>
      <c r="P142" t="s">
        <v>143</v>
      </c>
      <c r="Q142">
        <v>0</v>
      </c>
      <c r="R142">
        <v>0</v>
      </c>
      <c r="S142" t="s">
        <v>144</v>
      </c>
      <c r="T142">
        <v>9</v>
      </c>
      <c r="U142">
        <v>3.3</v>
      </c>
      <c r="V142" t="s">
        <v>145</v>
      </c>
      <c r="W142">
        <v>96</v>
      </c>
      <c r="X142">
        <v>35.159999999999997</v>
      </c>
      <c r="Y142" t="s">
        <v>146</v>
      </c>
      <c r="Z142">
        <v>32</v>
      </c>
      <c r="AA142">
        <v>11.72</v>
      </c>
      <c r="AB142" t="s">
        <v>147</v>
      </c>
      <c r="AC142">
        <v>3</v>
      </c>
      <c r="AD142">
        <v>1.1000000000000001</v>
      </c>
      <c r="AE142" t="s">
        <v>148</v>
      </c>
      <c r="AF142">
        <v>5</v>
      </c>
      <c r="AG142">
        <v>1.83</v>
      </c>
      <c r="AH142" t="s">
        <v>149</v>
      </c>
      <c r="AI142">
        <v>12</v>
      </c>
      <c r="AJ142">
        <v>4.4000000000000004</v>
      </c>
    </row>
    <row r="143" spans="1:36">
      <c r="A143">
        <v>4</v>
      </c>
      <c r="B143" t="s">
        <v>16</v>
      </c>
      <c r="C143" t="s">
        <v>19</v>
      </c>
      <c r="D143">
        <v>1</v>
      </c>
      <c r="E143">
        <v>1169</v>
      </c>
      <c r="F143">
        <v>848</v>
      </c>
      <c r="G143">
        <v>321</v>
      </c>
      <c r="H143">
        <v>9</v>
      </c>
      <c r="I143">
        <v>839</v>
      </c>
      <c r="J143" t="s">
        <v>141</v>
      </c>
      <c r="K143">
        <v>5</v>
      </c>
      <c r="L143">
        <v>0.6</v>
      </c>
      <c r="M143" t="s">
        <v>142</v>
      </c>
      <c r="N143">
        <v>149</v>
      </c>
      <c r="O143">
        <v>17.760000000000002</v>
      </c>
      <c r="P143" t="s">
        <v>143</v>
      </c>
      <c r="Q143">
        <v>1</v>
      </c>
      <c r="R143">
        <v>0.12</v>
      </c>
      <c r="S143" t="s">
        <v>144</v>
      </c>
      <c r="T143">
        <v>40</v>
      </c>
      <c r="U143">
        <v>4.7699999999999996</v>
      </c>
      <c r="V143" t="s">
        <v>145</v>
      </c>
      <c r="W143">
        <v>256</v>
      </c>
      <c r="X143">
        <v>30.51</v>
      </c>
      <c r="Y143" t="s">
        <v>146</v>
      </c>
      <c r="Z143">
        <v>34</v>
      </c>
      <c r="AA143">
        <v>4.05</v>
      </c>
      <c r="AB143" t="s">
        <v>147</v>
      </c>
      <c r="AC143">
        <v>56</v>
      </c>
      <c r="AD143">
        <v>6.67</v>
      </c>
      <c r="AE143" t="s">
        <v>148</v>
      </c>
      <c r="AF143">
        <v>34</v>
      </c>
      <c r="AG143">
        <v>4.05</v>
      </c>
      <c r="AH143" t="s">
        <v>149</v>
      </c>
      <c r="AI143">
        <v>264</v>
      </c>
      <c r="AJ143">
        <v>31.47</v>
      </c>
    </row>
    <row r="144" spans="1:36">
      <c r="A144">
        <v>4</v>
      </c>
      <c r="B144" t="s">
        <v>16</v>
      </c>
      <c r="C144" t="s">
        <v>19</v>
      </c>
      <c r="D144">
        <v>2</v>
      </c>
      <c r="E144">
        <v>1196</v>
      </c>
      <c r="F144">
        <v>911</v>
      </c>
      <c r="G144">
        <v>285</v>
      </c>
      <c r="H144">
        <v>8</v>
      </c>
      <c r="I144">
        <v>903</v>
      </c>
      <c r="J144" t="s">
        <v>141</v>
      </c>
      <c r="K144">
        <v>9</v>
      </c>
      <c r="L144">
        <v>1</v>
      </c>
      <c r="M144" t="s">
        <v>142</v>
      </c>
      <c r="N144">
        <v>283</v>
      </c>
      <c r="O144">
        <v>31.34</v>
      </c>
      <c r="P144" t="s">
        <v>143</v>
      </c>
      <c r="Q144">
        <v>3</v>
      </c>
      <c r="R144">
        <v>0.33</v>
      </c>
      <c r="S144" t="s">
        <v>144</v>
      </c>
      <c r="T144">
        <v>40</v>
      </c>
      <c r="U144">
        <v>4.43</v>
      </c>
      <c r="V144" t="s">
        <v>145</v>
      </c>
      <c r="W144">
        <v>405</v>
      </c>
      <c r="X144">
        <v>44.85</v>
      </c>
      <c r="Y144" t="s">
        <v>146</v>
      </c>
      <c r="Z144">
        <v>19</v>
      </c>
      <c r="AA144">
        <v>2.1</v>
      </c>
      <c r="AB144" t="s">
        <v>147</v>
      </c>
      <c r="AC144">
        <v>42</v>
      </c>
      <c r="AD144">
        <v>4.6500000000000004</v>
      </c>
      <c r="AE144" t="s">
        <v>148</v>
      </c>
      <c r="AF144">
        <v>1</v>
      </c>
      <c r="AG144">
        <v>0.11</v>
      </c>
      <c r="AH144" t="s">
        <v>149</v>
      </c>
      <c r="AI144">
        <v>101</v>
      </c>
      <c r="AJ144">
        <v>11.18</v>
      </c>
    </row>
    <row r="145" spans="1:36">
      <c r="A145">
        <v>4</v>
      </c>
      <c r="B145" t="s">
        <v>16</v>
      </c>
      <c r="C145" t="s">
        <v>19</v>
      </c>
      <c r="D145">
        <v>3</v>
      </c>
      <c r="E145">
        <v>863</v>
      </c>
      <c r="F145">
        <v>645</v>
      </c>
      <c r="G145">
        <v>218</v>
      </c>
      <c r="H145">
        <v>12</v>
      </c>
      <c r="I145">
        <v>633</v>
      </c>
      <c r="J145" t="s">
        <v>141</v>
      </c>
      <c r="K145">
        <v>4</v>
      </c>
      <c r="L145">
        <v>0.63</v>
      </c>
      <c r="M145" t="s">
        <v>142</v>
      </c>
      <c r="N145">
        <v>178</v>
      </c>
      <c r="O145">
        <v>28.12</v>
      </c>
      <c r="P145" t="s">
        <v>143</v>
      </c>
      <c r="Q145">
        <v>2</v>
      </c>
      <c r="R145">
        <v>0.32</v>
      </c>
      <c r="S145" t="s">
        <v>144</v>
      </c>
      <c r="T145">
        <v>30</v>
      </c>
      <c r="U145">
        <v>4.74</v>
      </c>
      <c r="V145" t="s">
        <v>145</v>
      </c>
      <c r="W145">
        <v>322</v>
      </c>
      <c r="X145">
        <v>50.87</v>
      </c>
      <c r="Y145" t="s">
        <v>146</v>
      </c>
      <c r="Z145">
        <v>14</v>
      </c>
      <c r="AA145">
        <v>2.21</v>
      </c>
      <c r="AB145" t="s">
        <v>147</v>
      </c>
      <c r="AC145">
        <v>17</v>
      </c>
      <c r="AD145">
        <v>2.69</v>
      </c>
      <c r="AE145" t="s">
        <v>148</v>
      </c>
      <c r="AF145">
        <v>3</v>
      </c>
      <c r="AG145">
        <v>0.47</v>
      </c>
      <c r="AH145" t="s">
        <v>149</v>
      </c>
      <c r="AI145">
        <v>63</v>
      </c>
      <c r="AJ145">
        <v>9.9499999999999993</v>
      </c>
    </row>
    <row r="146" spans="1:36">
      <c r="A146">
        <v>4</v>
      </c>
      <c r="B146" t="s">
        <v>16</v>
      </c>
      <c r="C146" t="s">
        <v>19</v>
      </c>
      <c r="D146">
        <v>4</v>
      </c>
      <c r="E146">
        <v>273</v>
      </c>
      <c r="F146">
        <v>229</v>
      </c>
      <c r="G146">
        <v>44</v>
      </c>
      <c r="H146">
        <v>0</v>
      </c>
      <c r="I146">
        <v>229</v>
      </c>
      <c r="J146" t="s">
        <v>141</v>
      </c>
      <c r="K146">
        <v>2</v>
      </c>
      <c r="L146">
        <v>0.87</v>
      </c>
      <c r="M146" t="s">
        <v>142</v>
      </c>
      <c r="N146">
        <v>78</v>
      </c>
      <c r="O146">
        <v>34.06</v>
      </c>
      <c r="P146" t="s">
        <v>143</v>
      </c>
      <c r="Q146">
        <v>1</v>
      </c>
      <c r="R146">
        <v>0.44</v>
      </c>
      <c r="S146" t="s">
        <v>144</v>
      </c>
      <c r="T146">
        <v>6</v>
      </c>
      <c r="U146">
        <v>2.62</v>
      </c>
      <c r="V146" t="s">
        <v>145</v>
      </c>
      <c r="W146">
        <v>97</v>
      </c>
      <c r="X146">
        <v>42.36</v>
      </c>
      <c r="Y146" t="s">
        <v>146</v>
      </c>
      <c r="Z146">
        <v>4</v>
      </c>
      <c r="AA146">
        <v>1.75</v>
      </c>
      <c r="AB146" t="s">
        <v>147</v>
      </c>
      <c r="AC146">
        <v>4</v>
      </c>
      <c r="AD146">
        <v>1.75</v>
      </c>
      <c r="AE146" t="s">
        <v>148</v>
      </c>
      <c r="AF146">
        <v>0</v>
      </c>
      <c r="AG146">
        <v>0</v>
      </c>
      <c r="AH146" t="s">
        <v>149</v>
      </c>
      <c r="AI146">
        <v>37</v>
      </c>
      <c r="AJ146">
        <v>16.16</v>
      </c>
    </row>
    <row r="147" spans="1:36">
      <c r="A147">
        <v>4</v>
      </c>
      <c r="B147" t="s">
        <v>16</v>
      </c>
      <c r="C147" t="s">
        <v>20</v>
      </c>
      <c r="D147">
        <v>1</v>
      </c>
      <c r="E147">
        <v>719</v>
      </c>
      <c r="F147">
        <v>564</v>
      </c>
      <c r="G147">
        <v>155</v>
      </c>
      <c r="H147">
        <v>6</v>
      </c>
      <c r="I147">
        <v>558</v>
      </c>
      <c r="J147" t="s">
        <v>141</v>
      </c>
      <c r="K147">
        <v>3</v>
      </c>
      <c r="L147">
        <v>0.54</v>
      </c>
      <c r="M147" t="s">
        <v>142</v>
      </c>
      <c r="N147">
        <v>79</v>
      </c>
      <c r="O147">
        <v>14.16</v>
      </c>
      <c r="P147" t="s">
        <v>143</v>
      </c>
      <c r="Q147">
        <v>0</v>
      </c>
      <c r="R147">
        <v>0</v>
      </c>
      <c r="S147" t="s">
        <v>144</v>
      </c>
      <c r="T147">
        <v>17</v>
      </c>
      <c r="U147">
        <v>3.05</v>
      </c>
      <c r="V147" t="s">
        <v>145</v>
      </c>
      <c r="W147">
        <v>203</v>
      </c>
      <c r="X147">
        <v>36.380000000000003</v>
      </c>
      <c r="Y147" t="s">
        <v>146</v>
      </c>
      <c r="Z147">
        <v>37</v>
      </c>
      <c r="AA147">
        <v>6.63</v>
      </c>
      <c r="AB147" t="s">
        <v>147</v>
      </c>
      <c r="AC147">
        <v>42</v>
      </c>
      <c r="AD147">
        <v>7.53</v>
      </c>
      <c r="AE147" t="s">
        <v>148</v>
      </c>
      <c r="AF147">
        <v>26</v>
      </c>
      <c r="AG147">
        <v>4.66</v>
      </c>
      <c r="AH147" t="s">
        <v>149</v>
      </c>
      <c r="AI147">
        <v>151</v>
      </c>
      <c r="AJ147">
        <v>27.06</v>
      </c>
    </row>
    <row r="148" spans="1:36">
      <c r="A148">
        <v>4</v>
      </c>
      <c r="B148" t="s">
        <v>16</v>
      </c>
      <c r="C148" t="s">
        <v>20</v>
      </c>
      <c r="D148">
        <v>2</v>
      </c>
      <c r="E148">
        <v>740</v>
      </c>
      <c r="F148">
        <v>610</v>
      </c>
      <c r="G148">
        <v>130</v>
      </c>
      <c r="H148">
        <v>17</v>
      </c>
      <c r="I148">
        <v>593</v>
      </c>
      <c r="J148" t="s">
        <v>141</v>
      </c>
      <c r="K148">
        <v>0</v>
      </c>
      <c r="L148">
        <v>0</v>
      </c>
      <c r="M148" t="s">
        <v>142</v>
      </c>
      <c r="N148">
        <v>107</v>
      </c>
      <c r="O148">
        <v>18.04</v>
      </c>
      <c r="P148" t="s">
        <v>143</v>
      </c>
      <c r="Q148">
        <v>2</v>
      </c>
      <c r="R148">
        <v>0.34</v>
      </c>
      <c r="S148" t="s">
        <v>144</v>
      </c>
      <c r="T148">
        <v>34</v>
      </c>
      <c r="U148">
        <v>5.73</v>
      </c>
      <c r="V148" t="s">
        <v>145</v>
      </c>
      <c r="W148">
        <v>330</v>
      </c>
      <c r="X148">
        <v>55.65</v>
      </c>
      <c r="Y148" t="s">
        <v>146</v>
      </c>
      <c r="Z148">
        <v>42</v>
      </c>
      <c r="AA148">
        <v>7.08</v>
      </c>
      <c r="AB148" t="s">
        <v>147</v>
      </c>
      <c r="AC148">
        <v>16</v>
      </c>
      <c r="AD148">
        <v>2.7</v>
      </c>
      <c r="AE148" t="s">
        <v>148</v>
      </c>
      <c r="AF148">
        <v>4</v>
      </c>
      <c r="AG148">
        <v>0.67</v>
      </c>
      <c r="AH148" t="s">
        <v>149</v>
      </c>
      <c r="AI148">
        <v>58</v>
      </c>
      <c r="AJ148">
        <v>9.7799999999999994</v>
      </c>
    </row>
    <row r="149" spans="1:36">
      <c r="A149">
        <v>4</v>
      </c>
      <c r="B149" t="s">
        <v>16</v>
      </c>
      <c r="C149" t="s">
        <v>20</v>
      </c>
      <c r="D149">
        <v>3</v>
      </c>
      <c r="E149">
        <v>389</v>
      </c>
      <c r="F149">
        <v>256</v>
      </c>
      <c r="G149">
        <v>133</v>
      </c>
      <c r="H149">
        <v>1</v>
      </c>
      <c r="I149">
        <v>255</v>
      </c>
      <c r="J149" t="s">
        <v>141</v>
      </c>
      <c r="K149">
        <v>0</v>
      </c>
      <c r="L149">
        <v>0</v>
      </c>
      <c r="M149" t="s">
        <v>142</v>
      </c>
      <c r="N149">
        <v>84</v>
      </c>
      <c r="O149">
        <v>32.94</v>
      </c>
      <c r="P149" t="s">
        <v>143</v>
      </c>
      <c r="Q149">
        <v>1</v>
      </c>
      <c r="R149">
        <v>0.39</v>
      </c>
      <c r="S149" t="s">
        <v>144</v>
      </c>
      <c r="T149">
        <v>15</v>
      </c>
      <c r="U149">
        <v>5.88</v>
      </c>
      <c r="V149" t="s">
        <v>145</v>
      </c>
      <c r="W149">
        <v>80</v>
      </c>
      <c r="X149">
        <v>31.37</v>
      </c>
      <c r="Y149" t="s">
        <v>146</v>
      </c>
      <c r="Z149">
        <v>14</v>
      </c>
      <c r="AA149">
        <v>5.49</v>
      </c>
      <c r="AB149" t="s">
        <v>147</v>
      </c>
      <c r="AC149">
        <v>12</v>
      </c>
      <c r="AD149">
        <v>4.71</v>
      </c>
      <c r="AE149" t="s">
        <v>148</v>
      </c>
      <c r="AF149">
        <v>5</v>
      </c>
      <c r="AG149">
        <v>1.96</v>
      </c>
      <c r="AH149" t="s">
        <v>149</v>
      </c>
      <c r="AI149">
        <v>44</v>
      </c>
      <c r="AJ149">
        <v>17.25</v>
      </c>
    </row>
    <row r="150" spans="1:36">
      <c r="A150">
        <v>4</v>
      </c>
      <c r="B150" t="s">
        <v>16</v>
      </c>
      <c r="C150" t="s">
        <v>20</v>
      </c>
      <c r="D150">
        <v>4</v>
      </c>
      <c r="E150">
        <v>747</v>
      </c>
      <c r="F150">
        <v>552</v>
      </c>
      <c r="G150">
        <v>195</v>
      </c>
      <c r="H150">
        <v>8</v>
      </c>
      <c r="I150">
        <v>544</v>
      </c>
      <c r="J150" t="s">
        <v>141</v>
      </c>
      <c r="K150">
        <v>1</v>
      </c>
      <c r="L150">
        <v>0.18</v>
      </c>
      <c r="M150" t="s">
        <v>142</v>
      </c>
      <c r="N150">
        <v>152</v>
      </c>
      <c r="O150">
        <v>27.94</v>
      </c>
      <c r="P150" t="s">
        <v>143</v>
      </c>
      <c r="Q150">
        <v>1</v>
      </c>
      <c r="R150">
        <v>0.18</v>
      </c>
      <c r="S150" t="s">
        <v>144</v>
      </c>
      <c r="T150">
        <v>47</v>
      </c>
      <c r="U150">
        <v>8.64</v>
      </c>
      <c r="V150" t="s">
        <v>145</v>
      </c>
      <c r="W150">
        <v>276</v>
      </c>
      <c r="X150">
        <v>50.74</v>
      </c>
      <c r="Y150" t="s">
        <v>146</v>
      </c>
      <c r="Z150">
        <v>8</v>
      </c>
      <c r="AA150">
        <v>1.47</v>
      </c>
      <c r="AB150" t="s">
        <v>147</v>
      </c>
      <c r="AC150">
        <v>18</v>
      </c>
      <c r="AD150">
        <v>3.31</v>
      </c>
      <c r="AE150" t="s">
        <v>148</v>
      </c>
      <c r="AF150">
        <v>8</v>
      </c>
      <c r="AG150">
        <v>1.47</v>
      </c>
      <c r="AH150" t="s">
        <v>149</v>
      </c>
      <c r="AI150">
        <v>33</v>
      </c>
      <c r="AJ150">
        <v>6.07</v>
      </c>
    </row>
    <row r="151" spans="1:36">
      <c r="A151">
        <v>4</v>
      </c>
      <c r="B151" t="s">
        <v>16</v>
      </c>
      <c r="C151" t="s">
        <v>20</v>
      </c>
      <c r="D151">
        <v>5</v>
      </c>
      <c r="E151">
        <v>324</v>
      </c>
      <c r="F151">
        <v>255</v>
      </c>
      <c r="G151">
        <v>69</v>
      </c>
      <c r="H151">
        <v>0</v>
      </c>
      <c r="I151">
        <v>255</v>
      </c>
      <c r="J151" t="s">
        <v>141</v>
      </c>
      <c r="K151">
        <v>0</v>
      </c>
      <c r="L151">
        <v>0</v>
      </c>
      <c r="M151" t="s">
        <v>142</v>
      </c>
      <c r="N151">
        <v>81</v>
      </c>
      <c r="O151">
        <v>31.76</v>
      </c>
      <c r="P151" t="s">
        <v>143</v>
      </c>
      <c r="Q151">
        <v>0</v>
      </c>
      <c r="R151">
        <v>0</v>
      </c>
      <c r="S151" t="s">
        <v>144</v>
      </c>
      <c r="T151">
        <v>9</v>
      </c>
      <c r="U151">
        <v>3.53</v>
      </c>
      <c r="V151" t="s">
        <v>145</v>
      </c>
      <c r="W151">
        <v>110</v>
      </c>
      <c r="X151">
        <v>43.14</v>
      </c>
      <c r="Y151" t="s">
        <v>146</v>
      </c>
      <c r="Z151">
        <v>15</v>
      </c>
      <c r="AA151">
        <v>5.88</v>
      </c>
      <c r="AB151" t="s">
        <v>147</v>
      </c>
      <c r="AC151">
        <v>14</v>
      </c>
      <c r="AD151">
        <v>5.49</v>
      </c>
      <c r="AE151" t="s">
        <v>148</v>
      </c>
      <c r="AF151">
        <v>0</v>
      </c>
      <c r="AG151">
        <v>0</v>
      </c>
      <c r="AH151" t="s">
        <v>149</v>
      </c>
      <c r="AI151">
        <v>26</v>
      </c>
      <c r="AJ151">
        <v>10.199999999999999</v>
      </c>
    </row>
    <row r="152" spans="1:36">
      <c r="A152">
        <v>4</v>
      </c>
      <c r="B152" t="s">
        <v>16</v>
      </c>
      <c r="C152" t="s">
        <v>160</v>
      </c>
      <c r="D152">
        <v>1</v>
      </c>
      <c r="E152">
        <v>1155</v>
      </c>
      <c r="F152">
        <v>771</v>
      </c>
      <c r="G152">
        <v>384</v>
      </c>
      <c r="H152">
        <v>9</v>
      </c>
      <c r="I152">
        <v>762</v>
      </c>
      <c r="J152" t="s">
        <v>141</v>
      </c>
      <c r="K152">
        <v>15</v>
      </c>
      <c r="L152">
        <v>1.97</v>
      </c>
      <c r="M152" t="s">
        <v>142</v>
      </c>
      <c r="N152">
        <v>127</v>
      </c>
      <c r="O152">
        <v>16.670000000000002</v>
      </c>
      <c r="P152" t="s">
        <v>143</v>
      </c>
      <c r="Q152">
        <v>3</v>
      </c>
      <c r="R152">
        <v>0.39</v>
      </c>
      <c r="S152" t="s">
        <v>144</v>
      </c>
      <c r="T152">
        <v>23</v>
      </c>
      <c r="U152">
        <v>3.02</v>
      </c>
      <c r="V152" t="s">
        <v>145</v>
      </c>
      <c r="W152">
        <v>192</v>
      </c>
      <c r="X152">
        <v>25.2</v>
      </c>
      <c r="Y152" t="s">
        <v>146</v>
      </c>
      <c r="Z152">
        <v>18</v>
      </c>
      <c r="AA152">
        <v>2.36</v>
      </c>
      <c r="AB152" t="s">
        <v>147</v>
      </c>
      <c r="AC152">
        <v>66</v>
      </c>
      <c r="AD152">
        <v>8.66</v>
      </c>
      <c r="AE152" t="s">
        <v>148</v>
      </c>
      <c r="AF152">
        <v>11</v>
      </c>
      <c r="AG152">
        <v>1.44</v>
      </c>
      <c r="AH152" t="s">
        <v>149</v>
      </c>
      <c r="AI152">
        <v>307</v>
      </c>
      <c r="AJ152">
        <v>40.29</v>
      </c>
    </row>
    <row r="153" spans="1:36">
      <c r="A153">
        <v>4</v>
      </c>
      <c r="B153" t="s">
        <v>16</v>
      </c>
      <c r="C153" t="s">
        <v>160</v>
      </c>
      <c r="D153">
        <v>2</v>
      </c>
      <c r="E153">
        <v>1012</v>
      </c>
      <c r="F153">
        <v>720</v>
      </c>
      <c r="G153">
        <v>292</v>
      </c>
      <c r="H153">
        <v>8</v>
      </c>
      <c r="I153">
        <v>712</v>
      </c>
      <c r="J153" t="s">
        <v>141</v>
      </c>
      <c r="K153">
        <v>7</v>
      </c>
      <c r="L153">
        <v>0.98</v>
      </c>
      <c r="M153" t="s">
        <v>142</v>
      </c>
      <c r="N153">
        <v>191</v>
      </c>
      <c r="O153">
        <v>26.83</v>
      </c>
      <c r="P153" t="s">
        <v>143</v>
      </c>
      <c r="Q153">
        <v>2</v>
      </c>
      <c r="R153">
        <v>0.28000000000000003</v>
      </c>
      <c r="S153" t="s">
        <v>144</v>
      </c>
      <c r="T153">
        <v>24</v>
      </c>
      <c r="U153">
        <v>3.37</v>
      </c>
      <c r="V153" t="s">
        <v>145</v>
      </c>
      <c r="W153">
        <v>195</v>
      </c>
      <c r="X153">
        <v>27.39</v>
      </c>
      <c r="Y153" t="s">
        <v>146</v>
      </c>
      <c r="Z153">
        <v>22</v>
      </c>
      <c r="AA153">
        <v>3.09</v>
      </c>
      <c r="AB153" t="s">
        <v>147</v>
      </c>
      <c r="AC153">
        <v>29</v>
      </c>
      <c r="AD153">
        <v>4.07</v>
      </c>
      <c r="AE153" t="s">
        <v>148</v>
      </c>
      <c r="AF153">
        <v>14</v>
      </c>
      <c r="AG153">
        <v>1.97</v>
      </c>
      <c r="AH153" t="s">
        <v>149</v>
      </c>
      <c r="AI153">
        <v>228</v>
      </c>
      <c r="AJ153">
        <v>32.020000000000003</v>
      </c>
    </row>
    <row r="154" spans="1:36">
      <c r="A154">
        <v>4</v>
      </c>
      <c r="B154" t="s">
        <v>16</v>
      </c>
      <c r="C154" t="s">
        <v>160</v>
      </c>
      <c r="D154">
        <v>3</v>
      </c>
      <c r="E154">
        <v>1082</v>
      </c>
      <c r="F154">
        <v>798</v>
      </c>
      <c r="G154">
        <v>284</v>
      </c>
      <c r="H154">
        <v>7</v>
      </c>
      <c r="I154">
        <v>791</v>
      </c>
      <c r="J154" t="s">
        <v>141</v>
      </c>
      <c r="K154">
        <v>4</v>
      </c>
      <c r="L154">
        <v>0.51</v>
      </c>
      <c r="M154" t="s">
        <v>142</v>
      </c>
      <c r="N154">
        <v>225</v>
      </c>
      <c r="O154">
        <v>28.45</v>
      </c>
      <c r="P154" t="s">
        <v>143</v>
      </c>
      <c r="Q154">
        <v>7</v>
      </c>
      <c r="R154">
        <v>0.88</v>
      </c>
      <c r="S154" t="s">
        <v>144</v>
      </c>
      <c r="T154">
        <v>64</v>
      </c>
      <c r="U154">
        <v>8.09</v>
      </c>
      <c r="V154" t="s">
        <v>145</v>
      </c>
      <c r="W154">
        <v>241</v>
      </c>
      <c r="X154">
        <v>30.47</v>
      </c>
      <c r="Y154" t="s">
        <v>146</v>
      </c>
      <c r="Z154">
        <v>26</v>
      </c>
      <c r="AA154">
        <v>3.29</v>
      </c>
      <c r="AB154" t="s">
        <v>147</v>
      </c>
      <c r="AC154">
        <v>31</v>
      </c>
      <c r="AD154">
        <v>3.92</v>
      </c>
      <c r="AE154" t="s">
        <v>148</v>
      </c>
      <c r="AF154">
        <v>29</v>
      </c>
      <c r="AG154">
        <v>3.67</v>
      </c>
      <c r="AH154" t="s">
        <v>149</v>
      </c>
      <c r="AI154">
        <v>164</v>
      </c>
      <c r="AJ154">
        <v>20.73</v>
      </c>
    </row>
    <row r="155" spans="1:36">
      <c r="A155">
        <v>5</v>
      </c>
      <c r="B155" t="s">
        <v>161</v>
      </c>
      <c r="C155" t="s">
        <v>162</v>
      </c>
      <c r="D155">
        <v>1</v>
      </c>
      <c r="E155">
        <v>592</v>
      </c>
      <c r="F155">
        <v>371</v>
      </c>
      <c r="G155">
        <v>221</v>
      </c>
      <c r="H155">
        <v>5</v>
      </c>
      <c r="I155">
        <v>366</v>
      </c>
      <c r="J155" t="s">
        <v>141</v>
      </c>
      <c r="K155">
        <v>0</v>
      </c>
      <c r="L155">
        <v>0</v>
      </c>
      <c r="M155" t="s">
        <v>142</v>
      </c>
      <c r="N155">
        <v>94</v>
      </c>
      <c r="O155">
        <v>25.68</v>
      </c>
      <c r="P155" t="s">
        <v>143</v>
      </c>
      <c r="Q155">
        <v>1</v>
      </c>
      <c r="R155">
        <v>0.27</v>
      </c>
      <c r="S155" t="s">
        <v>144</v>
      </c>
      <c r="T155">
        <v>37</v>
      </c>
      <c r="U155">
        <v>10.11</v>
      </c>
      <c r="V155" t="s">
        <v>145</v>
      </c>
      <c r="W155">
        <v>145</v>
      </c>
      <c r="X155">
        <v>39.619999999999997</v>
      </c>
      <c r="Y155" t="s">
        <v>146</v>
      </c>
      <c r="Z155">
        <v>49</v>
      </c>
      <c r="AA155">
        <v>13.39</v>
      </c>
      <c r="AB155" t="s">
        <v>147</v>
      </c>
      <c r="AC155">
        <v>1</v>
      </c>
      <c r="AD155">
        <v>0.27</v>
      </c>
      <c r="AE155" t="s">
        <v>148</v>
      </c>
      <c r="AF155">
        <v>6</v>
      </c>
      <c r="AG155">
        <v>1.64</v>
      </c>
      <c r="AH155" t="s">
        <v>149</v>
      </c>
      <c r="AI155">
        <v>33</v>
      </c>
      <c r="AJ155">
        <v>9.02</v>
      </c>
    </row>
    <row r="156" spans="1:36">
      <c r="A156">
        <v>5</v>
      </c>
      <c r="B156" t="s">
        <v>161</v>
      </c>
      <c r="C156" t="s">
        <v>162</v>
      </c>
      <c r="D156">
        <v>2</v>
      </c>
      <c r="E156">
        <v>395</v>
      </c>
      <c r="F156">
        <v>214</v>
      </c>
      <c r="G156">
        <v>181</v>
      </c>
      <c r="H156">
        <v>5</v>
      </c>
      <c r="I156">
        <v>209</v>
      </c>
      <c r="J156" t="s">
        <v>141</v>
      </c>
      <c r="K156">
        <v>2</v>
      </c>
      <c r="L156">
        <v>0.96</v>
      </c>
      <c r="M156" t="s">
        <v>142</v>
      </c>
      <c r="N156">
        <v>81</v>
      </c>
      <c r="O156">
        <v>38.76</v>
      </c>
      <c r="P156" t="s">
        <v>143</v>
      </c>
      <c r="Q156">
        <v>0</v>
      </c>
      <c r="R156">
        <v>0</v>
      </c>
      <c r="S156" t="s">
        <v>144</v>
      </c>
      <c r="T156">
        <v>70</v>
      </c>
      <c r="U156">
        <v>33.49</v>
      </c>
      <c r="V156" t="s">
        <v>145</v>
      </c>
      <c r="W156">
        <v>25</v>
      </c>
      <c r="X156">
        <v>11.96</v>
      </c>
      <c r="Y156" t="s">
        <v>146</v>
      </c>
      <c r="Z156">
        <v>17</v>
      </c>
      <c r="AA156">
        <v>8.1300000000000008</v>
      </c>
      <c r="AB156" t="s">
        <v>147</v>
      </c>
      <c r="AC156">
        <v>1</v>
      </c>
      <c r="AD156">
        <v>0.48</v>
      </c>
      <c r="AE156" t="s">
        <v>148</v>
      </c>
      <c r="AF156">
        <v>7</v>
      </c>
      <c r="AG156">
        <v>3.35</v>
      </c>
      <c r="AH156" t="s">
        <v>149</v>
      </c>
      <c r="AI156">
        <v>6</v>
      </c>
      <c r="AJ156">
        <v>2.87</v>
      </c>
    </row>
    <row r="157" spans="1:36">
      <c r="A157">
        <v>5</v>
      </c>
      <c r="B157" t="s">
        <v>161</v>
      </c>
      <c r="C157" t="s">
        <v>162</v>
      </c>
      <c r="D157">
        <v>3</v>
      </c>
      <c r="E157">
        <v>433</v>
      </c>
      <c r="F157">
        <v>287</v>
      </c>
      <c r="G157">
        <v>146</v>
      </c>
      <c r="H157">
        <v>8</v>
      </c>
      <c r="I157">
        <v>279</v>
      </c>
      <c r="J157" t="s">
        <v>141</v>
      </c>
      <c r="K157">
        <v>0</v>
      </c>
      <c r="L157">
        <v>0</v>
      </c>
      <c r="M157" t="s">
        <v>142</v>
      </c>
      <c r="N157">
        <v>45</v>
      </c>
      <c r="O157">
        <v>16.13</v>
      </c>
      <c r="P157" t="s">
        <v>143</v>
      </c>
      <c r="Q157">
        <v>0</v>
      </c>
      <c r="R157">
        <v>0</v>
      </c>
      <c r="S157" t="s">
        <v>144</v>
      </c>
      <c r="T157">
        <v>32</v>
      </c>
      <c r="U157">
        <v>11.47</v>
      </c>
      <c r="V157" t="s">
        <v>145</v>
      </c>
      <c r="W157">
        <v>155</v>
      </c>
      <c r="X157">
        <v>55.56</v>
      </c>
      <c r="Y157" t="s">
        <v>146</v>
      </c>
      <c r="Z157">
        <v>18</v>
      </c>
      <c r="AA157">
        <v>6.45</v>
      </c>
      <c r="AB157" t="s">
        <v>147</v>
      </c>
      <c r="AC157">
        <v>4</v>
      </c>
      <c r="AD157">
        <v>1.43</v>
      </c>
      <c r="AE157" t="s">
        <v>148</v>
      </c>
      <c r="AF157">
        <v>13</v>
      </c>
      <c r="AG157">
        <v>4.66</v>
      </c>
      <c r="AH157" t="s">
        <v>149</v>
      </c>
      <c r="AI157">
        <v>12</v>
      </c>
      <c r="AJ157">
        <v>4.3</v>
      </c>
    </row>
    <row r="158" spans="1:36">
      <c r="A158">
        <v>5</v>
      </c>
      <c r="B158" t="s">
        <v>161</v>
      </c>
      <c r="C158" t="s">
        <v>163</v>
      </c>
      <c r="D158">
        <v>1</v>
      </c>
      <c r="E158">
        <v>551</v>
      </c>
      <c r="F158">
        <v>427</v>
      </c>
      <c r="G158">
        <v>124</v>
      </c>
      <c r="H158">
        <v>2</v>
      </c>
      <c r="I158">
        <v>425</v>
      </c>
      <c r="J158" t="s">
        <v>141</v>
      </c>
      <c r="K158">
        <v>2</v>
      </c>
      <c r="L158">
        <v>0.47</v>
      </c>
      <c r="M158" t="s">
        <v>142</v>
      </c>
      <c r="N158">
        <v>90</v>
      </c>
      <c r="O158">
        <v>21.18</v>
      </c>
      <c r="P158" t="s">
        <v>143</v>
      </c>
      <c r="Q158">
        <v>0</v>
      </c>
      <c r="R158">
        <v>0</v>
      </c>
      <c r="S158" t="s">
        <v>144</v>
      </c>
      <c r="T158">
        <v>0</v>
      </c>
      <c r="U158">
        <v>0</v>
      </c>
      <c r="V158" t="s">
        <v>145</v>
      </c>
      <c r="W158">
        <v>219</v>
      </c>
      <c r="X158">
        <v>51.53</v>
      </c>
      <c r="Y158" t="s">
        <v>146</v>
      </c>
      <c r="Z158">
        <v>31</v>
      </c>
      <c r="AA158">
        <v>7.29</v>
      </c>
      <c r="AB158" t="s">
        <v>147</v>
      </c>
      <c r="AC158">
        <v>30</v>
      </c>
      <c r="AD158">
        <v>7.06</v>
      </c>
      <c r="AE158" t="s">
        <v>148</v>
      </c>
      <c r="AF158">
        <v>22</v>
      </c>
      <c r="AG158">
        <v>5.18</v>
      </c>
      <c r="AH158" t="s">
        <v>149</v>
      </c>
      <c r="AI158">
        <v>31</v>
      </c>
      <c r="AJ158">
        <v>7.29</v>
      </c>
    </row>
    <row r="159" spans="1:36">
      <c r="A159">
        <v>5</v>
      </c>
      <c r="B159" t="s">
        <v>161</v>
      </c>
      <c r="C159" t="s">
        <v>163</v>
      </c>
      <c r="D159">
        <v>2</v>
      </c>
      <c r="E159">
        <v>225</v>
      </c>
      <c r="F159">
        <v>164</v>
      </c>
      <c r="G159">
        <v>61</v>
      </c>
      <c r="H159">
        <v>0</v>
      </c>
      <c r="I159">
        <v>164</v>
      </c>
      <c r="J159" t="s">
        <v>141</v>
      </c>
      <c r="K159">
        <v>0</v>
      </c>
      <c r="L159">
        <v>0</v>
      </c>
      <c r="M159" t="s">
        <v>142</v>
      </c>
      <c r="N159">
        <v>22</v>
      </c>
      <c r="O159">
        <v>13.41</v>
      </c>
      <c r="P159" t="s">
        <v>143</v>
      </c>
      <c r="Q159">
        <v>0</v>
      </c>
      <c r="R159">
        <v>0</v>
      </c>
      <c r="S159" t="s">
        <v>144</v>
      </c>
      <c r="T159">
        <v>11</v>
      </c>
      <c r="U159">
        <v>6.71</v>
      </c>
      <c r="V159" t="s">
        <v>145</v>
      </c>
      <c r="W159">
        <v>106</v>
      </c>
      <c r="X159">
        <v>64.63</v>
      </c>
      <c r="Y159" t="s">
        <v>146</v>
      </c>
      <c r="Z159">
        <v>8</v>
      </c>
      <c r="AA159">
        <v>4.88</v>
      </c>
      <c r="AB159" t="s">
        <v>147</v>
      </c>
      <c r="AC159">
        <v>15</v>
      </c>
      <c r="AD159">
        <v>9.15</v>
      </c>
      <c r="AE159" t="s">
        <v>148</v>
      </c>
      <c r="AF159">
        <v>1</v>
      </c>
      <c r="AG159">
        <v>0.61</v>
      </c>
      <c r="AH159" t="s">
        <v>149</v>
      </c>
      <c r="AI159">
        <v>1</v>
      </c>
      <c r="AJ159">
        <v>0.61</v>
      </c>
    </row>
    <row r="160" spans="1:36">
      <c r="A160">
        <v>5</v>
      </c>
      <c r="B160" t="s">
        <v>161</v>
      </c>
      <c r="C160" t="s">
        <v>163</v>
      </c>
      <c r="D160">
        <v>3</v>
      </c>
      <c r="E160">
        <v>198</v>
      </c>
      <c r="F160">
        <v>135</v>
      </c>
      <c r="G160">
        <v>63</v>
      </c>
      <c r="H160">
        <v>1</v>
      </c>
      <c r="I160">
        <v>134</v>
      </c>
      <c r="J160" t="s">
        <v>141</v>
      </c>
      <c r="K160">
        <v>0</v>
      </c>
      <c r="L160">
        <v>0</v>
      </c>
      <c r="M160" t="s">
        <v>142</v>
      </c>
      <c r="N160">
        <v>45</v>
      </c>
      <c r="O160">
        <v>33.58</v>
      </c>
      <c r="P160" t="s">
        <v>143</v>
      </c>
      <c r="Q160">
        <v>0</v>
      </c>
      <c r="R160">
        <v>0</v>
      </c>
      <c r="S160" t="s">
        <v>144</v>
      </c>
      <c r="T160">
        <v>1</v>
      </c>
      <c r="U160">
        <v>0.75</v>
      </c>
      <c r="V160" t="s">
        <v>145</v>
      </c>
      <c r="W160">
        <v>8</v>
      </c>
      <c r="X160">
        <v>5.97</v>
      </c>
      <c r="Y160" t="s">
        <v>146</v>
      </c>
      <c r="Z160">
        <v>1</v>
      </c>
      <c r="AA160">
        <v>0.75</v>
      </c>
      <c r="AB160" t="s">
        <v>147</v>
      </c>
      <c r="AC160">
        <v>7</v>
      </c>
      <c r="AD160">
        <v>5.22</v>
      </c>
      <c r="AE160" t="s">
        <v>148</v>
      </c>
      <c r="AF160">
        <v>0</v>
      </c>
      <c r="AG160">
        <v>0</v>
      </c>
      <c r="AH160" t="s">
        <v>149</v>
      </c>
      <c r="AI160">
        <v>72</v>
      </c>
      <c r="AJ160">
        <v>53.73</v>
      </c>
    </row>
    <row r="161" spans="1:36">
      <c r="A161">
        <v>5</v>
      </c>
      <c r="B161" t="s">
        <v>161</v>
      </c>
      <c r="C161" t="s">
        <v>163</v>
      </c>
      <c r="D161">
        <v>4</v>
      </c>
      <c r="E161">
        <v>84</v>
      </c>
      <c r="F161">
        <v>59</v>
      </c>
      <c r="G161">
        <v>25</v>
      </c>
      <c r="H161">
        <v>0</v>
      </c>
      <c r="I161">
        <v>59</v>
      </c>
      <c r="J161" t="s">
        <v>141</v>
      </c>
      <c r="K161">
        <v>0</v>
      </c>
      <c r="L161">
        <v>0</v>
      </c>
      <c r="M161" t="s">
        <v>142</v>
      </c>
      <c r="N161">
        <v>15</v>
      </c>
      <c r="O161">
        <v>25.42</v>
      </c>
      <c r="P161" t="s">
        <v>143</v>
      </c>
      <c r="Q161">
        <v>0</v>
      </c>
      <c r="R161">
        <v>0</v>
      </c>
      <c r="S161" t="s">
        <v>144</v>
      </c>
      <c r="T161">
        <v>8</v>
      </c>
      <c r="U161">
        <v>13.56</v>
      </c>
      <c r="V161" t="s">
        <v>145</v>
      </c>
      <c r="W161">
        <v>14</v>
      </c>
      <c r="X161">
        <v>23.73</v>
      </c>
      <c r="Y161" t="s">
        <v>146</v>
      </c>
      <c r="Z161">
        <v>2</v>
      </c>
      <c r="AA161">
        <v>3.39</v>
      </c>
      <c r="AB161" t="s">
        <v>147</v>
      </c>
      <c r="AC161">
        <v>2</v>
      </c>
      <c r="AD161">
        <v>3.39</v>
      </c>
      <c r="AE161" t="s">
        <v>148</v>
      </c>
      <c r="AF161">
        <v>5</v>
      </c>
      <c r="AG161">
        <v>8.4700000000000006</v>
      </c>
      <c r="AH161" t="s">
        <v>149</v>
      </c>
      <c r="AI161">
        <v>13</v>
      </c>
      <c r="AJ161">
        <v>22.03</v>
      </c>
    </row>
    <row r="162" spans="1:36">
      <c r="A162">
        <v>5</v>
      </c>
      <c r="B162" t="s">
        <v>161</v>
      </c>
      <c r="C162" t="s">
        <v>163</v>
      </c>
      <c r="D162">
        <v>5</v>
      </c>
      <c r="E162">
        <v>158</v>
      </c>
      <c r="F162">
        <v>126</v>
      </c>
      <c r="G162">
        <v>32</v>
      </c>
      <c r="H162">
        <v>3</v>
      </c>
      <c r="I162">
        <v>123</v>
      </c>
      <c r="J162" t="s">
        <v>141</v>
      </c>
      <c r="K162">
        <v>0</v>
      </c>
      <c r="L162">
        <v>0</v>
      </c>
      <c r="M162" t="s">
        <v>142</v>
      </c>
      <c r="N162">
        <v>28</v>
      </c>
      <c r="O162">
        <v>22.76</v>
      </c>
      <c r="P162" t="s">
        <v>143</v>
      </c>
      <c r="Q162">
        <v>0</v>
      </c>
      <c r="R162">
        <v>0</v>
      </c>
      <c r="S162" t="s">
        <v>144</v>
      </c>
      <c r="T162">
        <v>8</v>
      </c>
      <c r="U162">
        <v>6.5</v>
      </c>
      <c r="V162" t="s">
        <v>145</v>
      </c>
      <c r="W162">
        <v>60</v>
      </c>
      <c r="X162">
        <v>48.78</v>
      </c>
      <c r="Y162" t="s">
        <v>146</v>
      </c>
      <c r="Z162">
        <v>17</v>
      </c>
      <c r="AA162">
        <v>13.82</v>
      </c>
      <c r="AB162" t="s">
        <v>147</v>
      </c>
      <c r="AC162">
        <v>2</v>
      </c>
      <c r="AD162">
        <v>1.63</v>
      </c>
      <c r="AE162" t="s">
        <v>148</v>
      </c>
      <c r="AF162">
        <v>1</v>
      </c>
      <c r="AG162">
        <v>0.81</v>
      </c>
      <c r="AH162" t="s">
        <v>149</v>
      </c>
      <c r="AI162">
        <v>7</v>
      </c>
      <c r="AJ162">
        <v>5.69</v>
      </c>
    </row>
    <row r="163" spans="1:36">
      <c r="A163">
        <v>5</v>
      </c>
      <c r="B163" t="s">
        <v>161</v>
      </c>
      <c r="C163" t="s">
        <v>164</v>
      </c>
      <c r="D163">
        <v>1</v>
      </c>
      <c r="E163">
        <v>519</v>
      </c>
      <c r="F163">
        <v>405</v>
      </c>
      <c r="G163">
        <v>114</v>
      </c>
      <c r="H163">
        <v>2</v>
      </c>
      <c r="I163">
        <v>403</v>
      </c>
      <c r="J163" t="s">
        <v>141</v>
      </c>
      <c r="K163">
        <v>3</v>
      </c>
      <c r="L163">
        <v>0.74</v>
      </c>
      <c r="M163" t="s">
        <v>142</v>
      </c>
      <c r="N163">
        <v>52</v>
      </c>
      <c r="O163">
        <v>12.9</v>
      </c>
      <c r="P163" t="s">
        <v>143</v>
      </c>
      <c r="Q163">
        <v>0</v>
      </c>
      <c r="R163">
        <v>0</v>
      </c>
      <c r="S163" t="s">
        <v>144</v>
      </c>
      <c r="T163">
        <v>99</v>
      </c>
      <c r="U163">
        <v>24.57</v>
      </c>
      <c r="V163" t="s">
        <v>145</v>
      </c>
      <c r="W163">
        <v>103</v>
      </c>
      <c r="X163">
        <v>25.56</v>
      </c>
      <c r="Y163" t="s">
        <v>146</v>
      </c>
      <c r="Z163">
        <v>28</v>
      </c>
      <c r="AA163">
        <v>6.95</v>
      </c>
      <c r="AB163" t="s">
        <v>147</v>
      </c>
      <c r="AC163">
        <v>1</v>
      </c>
      <c r="AD163">
        <v>0.25</v>
      </c>
      <c r="AE163" t="s">
        <v>148</v>
      </c>
      <c r="AF163">
        <v>45</v>
      </c>
      <c r="AG163">
        <v>11.17</v>
      </c>
      <c r="AH163" t="s">
        <v>149</v>
      </c>
      <c r="AI163">
        <v>72</v>
      </c>
      <c r="AJ163">
        <v>17.87</v>
      </c>
    </row>
    <row r="164" spans="1:36">
      <c r="A164">
        <v>5</v>
      </c>
      <c r="B164" t="s">
        <v>161</v>
      </c>
      <c r="C164" t="s">
        <v>164</v>
      </c>
      <c r="D164">
        <v>2</v>
      </c>
      <c r="E164">
        <v>378</v>
      </c>
      <c r="F164">
        <v>251</v>
      </c>
      <c r="G164">
        <v>127</v>
      </c>
      <c r="H164">
        <v>0</v>
      </c>
      <c r="I164">
        <v>251</v>
      </c>
      <c r="J164" t="s">
        <v>141</v>
      </c>
      <c r="K164">
        <v>0</v>
      </c>
      <c r="L164">
        <v>0</v>
      </c>
      <c r="M164" t="s">
        <v>142</v>
      </c>
      <c r="N164">
        <v>76</v>
      </c>
      <c r="O164">
        <v>30.28</v>
      </c>
      <c r="P164" t="s">
        <v>143</v>
      </c>
      <c r="Q164">
        <v>0</v>
      </c>
      <c r="R164">
        <v>0</v>
      </c>
      <c r="S164" t="s">
        <v>144</v>
      </c>
      <c r="T164">
        <v>16</v>
      </c>
      <c r="U164">
        <v>6.37</v>
      </c>
      <c r="V164" t="s">
        <v>145</v>
      </c>
      <c r="W164">
        <v>116</v>
      </c>
      <c r="X164">
        <v>46.22</v>
      </c>
      <c r="Y164" t="s">
        <v>146</v>
      </c>
      <c r="Z164">
        <v>17</v>
      </c>
      <c r="AA164">
        <v>6.77</v>
      </c>
      <c r="AB164" t="s">
        <v>147</v>
      </c>
      <c r="AC164">
        <v>4</v>
      </c>
      <c r="AD164">
        <v>1.59</v>
      </c>
      <c r="AE164" t="s">
        <v>148</v>
      </c>
      <c r="AF164">
        <v>11</v>
      </c>
      <c r="AG164">
        <v>4.38</v>
      </c>
      <c r="AH164" t="s">
        <v>149</v>
      </c>
      <c r="AI164">
        <v>11</v>
      </c>
      <c r="AJ164">
        <v>4.38</v>
      </c>
    </row>
    <row r="165" spans="1:36">
      <c r="A165">
        <v>5</v>
      </c>
      <c r="B165" t="s">
        <v>161</v>
      </c>
      <c r="C165" t="s">
        <v>165</v>
      </c>
      <c r="D165">
        <v>1</v>
      </c>
      <c r="E165">
        <v>740</v>
      </c>
      <c r="F165">
        <v>536</v>
      </c>
      <c r="G165">
        <v>204</v>
      </c>
      <c r="H165">
        <v>18</v>
      </c>
      <c r="I165">
        <v>518</v>
      </c>
      <c r="J165" t="s">
        <v>141</v>
      </c>
      <c r="K165">
        <v>0</v>
      </c>
      <c r="L165">
        <v>0</v>
      </c>
      <c r="M165" t="s">
        <v>142</v>
      </c>
      <c r="N165">
        <v>136</v>
      </c>
      <c r="O165">
        <v>26.25</v>
      </c>
      <c r="P165" t="s">
        <v>143</v>
      </c>
      <c r="Q165">
        <v>5</v>
      </c>
      <c r="R165">
        <v>0.97</v>
      </c>
      <c r="S165" t="s">
        <v>144</v>
      </c>
      <c r="T165">
        <v>0</v>
      </c>
      <c r="U165">
        <v>0</v>
      </c>
      <c r="V165" t="s">
        <v>145</v>
      </c>
      <c r="W165">
        <v>189</v>
      </c>
      <c r="X165">
        <v>36.49</v>
      </c>
      <c r="Y165" t="s">
        <v>146</v>
      </c>
      <c r="Z165">
        <v>76</v>
      </c>
      <c r="AA165">
        <v>14.67</v>
      </c>
      <c r="AB165" t="s">
        <v>147</v>
      </c>
      <c r="AC165">
        <v>3</v>
      </c>
      <c r="AD165">
        <v>0.57999999999999996</v>
      </c>
      <c r="AE165" t="s">
        <v>148</v>
      </c>
      <c r="AF165">
        <v>0</v>
      </c>
      <c r="AG165">
        <v>0</v>
      </c>
      <c r="AH165" t="s">
        <v>149</v>
      </c>
      <c r="AI165">
        <v>109</v>
      </c>
      <c r="AJ165">
        <v>21.04</v>
      </c>
    </row>
    <row r="166" spans="1:36">
      <c r="A166">
        <v>5</v>
      </c>
      <c r="B166" t="s">
        <v>161</v>
      </c>
      <c r="C166" t="s">
        <v>165</v>
      </c>
      <c r="D166">
        <v>2</v>
      </c>
      <c r="E166">
        <v>1207</v>
      </c>
      <c r="F166">
        <v>701</v>
      </c>
      <c r="G166">
        <v>506</v>
      </c>
      <c r="H166">
        <v>45</v>
      </c>
      <c r="I166">
        <v>656</v>
      </c>
      <c r="J166" t="s">
        <v>141</v>
      </c>
      <c r="K166">
        <v>13</v>
      </c>
      <c r="L166">
        <v>1.98</v>
      </c>
      <c r="M166" t="s">
        <v>142</v>
      </c>
      <c r="N166">
        <v>127</v>
      </c>
      <c r="O166">
        <v>19.36</v>
      </c>
      <c r="P166" t="s">
        <v>143</v>
      </c>
      <c r="Q166">
        <v>1</v>
      </c>
      <c r="R166">
        <v>0.15</v>
      </c>
      <c r="S166" t="s">
        <v>144</v>
      </c>
      <c r="T166">
        <v>7</v>
      </c>
      <c r="U166">
        <v>1.07</v>
      </c>
      <c r="V166" t="s">
        <v>145</v>
      </c>
      <c r="W166">
        <v>297</v>
      </c>
      <c r="X166">
        <v>45.27</v>
      </c>
      <c r="Y166" t="s">
        <v>146</v>
      </c>
      <c r="Z166">
        <v>74</v>
      </c>
      <c r="AA166">
        <v>11.28</v>
      </c>
      <c r="AB166" t="s">
        <v>147</v>
      </c>
      <c r="AC166">
        <v>14</v>
      </c>
      <c r="AD166">
        <v>2.13</v>
      </c>
      <c r="AE166" t="s">
        <v>148</v>
      </c>
      <c r="AF166">
        <v>10</v>
      </c>
      <c r="AG166">
        <v>1.52</v>
      </c>
      <c r="AH166" t="s">
        <v>149</v>
      </c>
      <c r="AI166">
        <v>113</v>
      </c>
      <c r="AJ166">
        <v>17.23</v>
      </c>
    </row>
    <row r="167" spans="1:36">
      <c r="A167">
        <v>5</v>
      </c>
      <c r="B167" t="s">
        <v>161</v>
      </c>
      <c r="C167" t="s">
        <v>165</v>
      </c>
      <c r="D167">
        <v>3</v>
      </c>
      <c r="E167">
        <v>64</v>
      </c>
      <c r="F167">
        <v>56</v>
      </c>
      <c r="G167">
        <v>8</v>
      </c>
      <c r="H167">
        <v>3</v>
      </c>
      <c r="I167">
        <v>53</v>
      </c>
      <c r="J167" t="s">
        <v>141</v>
      </c>
      <c r="K167">
        <v>0</v>
      </c>
      <c r="L167">
        <v>0</v>
      </c>
      <c r="M167" t="s">
        <v>142</v>
      </c>
      <c r="N167">
        <v>12</v>
      </c>
      <c r="O167">
        <v>22.64</v>
      </c>
      <c r="P167" t="s">
        <v>143</v>
      </c>
      <c r="Q167">
        <v>0</v>
      </c>
      <c r="R167">
        <v>0</v>
      </c>
      <c r="S167" t="s">
        <v>144</v>
      </c>
      <c r="T167">
        <v>1</v>
      </c>
      <c r="U167">
        <v>1.89</v>
      </c>
      <c r="V167" t="s">
        <v>145</v>
      </c>
      <c r="W167">
        <v>6</v>
      </c>
      <c r="X167">
        <v>11.32</v>
      </c>
      <c r="Y167" t="s">
        <v>146</v>
      </c>
      <c r="Z167">
        <v>28</v>
      </c>
      <c r="AA167">
        <v>52.83</v>
      </c>
      <c r="AB167" t="s">
        <v>147</v>
      </c>
      <c r="AC167">
        <v>0</v>
      </c>
      <c r="AD167">
        <v>0</v>
      </c>
      <c r="AE167" t="s">
        <v>148</v>
      </c>
      <c r="AF167">
        <v>4</v>
      </c>
      <c r="AG167">
        <v>7.55</v>
      </c>
      <c r="AH167" t="s">
        <v>149</v>
      </c>
      <c r="AI167">
        <v>2</v>
      </c>
      <c r="AJ167">
        <v>3.77</v>
      </c>
    </row>
    <row r="168" spans="1:36">
      <c r="A168">
        <v>5</v>
      </c>
      <c r="B168" t="s">
        <v>161</v>
      </c>
      <c r="C168" t="s">
        <v>165</v>
      </c>
      <c r="D168">
        <v>4</v>
      </c>
      <c r="E168">
        <v>212</v>
      </c>
      <c r="F168">
        <v>178</v>
      </c>
      <c r="G168">
        <v>34</v>
      </c>
      <c r="H168">
        <v>6</v>
      </c>
      <c r="I168">
        <v>172</v>
      </c>
      <c r="J168" t="s">
        <v>141</v>
      </c>
      <c r="K168">
        <v>0</v>
      </c>
      <c r="L168">
        <v>0</v>
      </c>
      <c r="M168" t="s">
        <v>142</v>
      </c>
      <c r="N168">
        <v>60</v>
      </c>
      <c r="O168">
        <v>34.880000000000003</v>
      </c>
      <c r="P168" t="s">
        <v>143</v>
      </c>
      <c r="Q168">
        <v>0</v>
      </c>
      <c r="R168">
        <v>0</v>
      </c>
      <c r="S168" t="s">
        <v>144</v>
      </c>
      <c r="T168">
        <v>3</v>
      </c>
      <c r="U168">
        <v>1.74</v>
      </c>
      <c r="V168" t="s">
        <v>145</v>
      </c>
      <c r="W168">
        <v>39</v>
      </c>
      <c r="X168">
        <v>22.67</v>
      </c>
      <c r="Y168" t="s">
        <v>146</v>
      </c>
      <c r="Z168">
        <v>66</v>
      </c>
      <c r="AA168">
        <v>38.369999999999997</v>
      </c>
      <c r="AB168" t="s">
        <v>147</v>
      </c>
      <c r="AC168">
        <v>0</v>
      </c>
      <c r="AD168">
        <v>0</v>
      </c>
      <c r="AE168" t="s">
        <v>148</v>
      </c>
      <c r="AF168">
        <v>2</v>
      </c>
      <c r="AG168">
        <v>1.1599999999999999</v>
      </c>
      <c r="AH168" t="s">
        <v>149</v>
      </c>
      <c r="AI168">
        <v>2</v>
      </c>
      <c r="AJ168">
        <v>1.1599999999999999</v>
      </c>
    </row>
    <row r="169" spans="1:36">
      <c r="A169">
        <v>5</v>
      </c>
      <c r="B169" t="s">
        <v>161</v>
      </c>
      <c r="C169" t="s">
        <v>165</v>
      </c>
      <c r="D169">
        <v>5</v>
      </c>
      <c r="E169">
        <v>448</v>
      </c>
      <c r="F169">
        <v>327</v>
      </c>
      <c r="G169">
        <v>121</v>
      </c>
      <c r="H169">
        <v>33</v>
      </c>
      <c r="I169">
        <v>294</v>
      </c>
      <c r="J169" t="s">
        <v>141</v>
      </c>
      <c r="K169">
        <v>1</v>
      </c>
      <c r="L169">
        <v>0.34</v>
      </c>
      <c r="M169" t="s">
        <v>142</v>
      </c>
      <c r="N169">
        <v>96</v>
      </c>
      <c r="O169">
        <v>32.65</v>
      </c>
      <c r="P169" t="s">
        <v>143</v>
      </c>
      <c r="Q169">
        <v>1</v>
      </c>
      <c r="R169">
        <v>0.34</v>
      </c>
      <c r="S169" t="s">
        <v>144</v>
      </c>
      <c r="T169">
        <v>1</v>
      </c>
      <c r="U169">
        <v>0.34</v>
      </c>
      <c r="V169" t="s">
        <v>145</v>
      </c>
      <c r="W169">
        <v>128</v>
      </c>
      <c r="X169">
        <v>43.54</v>
      </c>
      <c r="Y169" t="s">
        <v>146</v>
      </c>
      <c r="Z169">
        <v>50</v>
      </c>
      <c r="AA169">
        <v>17.010000000000002</v>
      </c>
      <c r="AB169" t="s">
        <v>147</v>
      </c>
      <c r="AC169">
        <v>2</v>
      </c>
      <c r="AD169">
        <v>0.68</v>
      </c>
      <c r="AE169" t="s">
        <v>148</v>
      </c>
      <c r="AF169">
        <v>5</v>
      </c>
      <c r="AG169">
        <v>1.7</v>
      </c>
      <c r="AH169" t="s">
        <v>149</v>
      </c>
      <c r="AI169">
        <v>10</v>
      </c>
      <c r="AJ169">
        <v>3.4</v>
      </c>
    </row>
    <row r="170" spans="1:36">
      <c r="A170">
        <v>5</v>
      </c>
      <c r="B170" t="s">
        <v>161</v>
      </c>
      <c r="C170" t="s">
        <v>166</v>
      </c>
      <c r="D170">
        <v>1</v>
      </c>
      <c r="E170">
        <v>863</v>
      </c>
      <c r="F170">
        <v>596</v>
      </c>
      <c r="G170">
        <v>267</v>
      </c>
      <c r="H170">
        <v>5</v>
      </c>
      <c r="I170">
        <v>591</v>
      </c>
      <c r="J170" t="s">
        <v>141</v>
      </c>
      <c r="K170">
        <v>1</v>
      </c>
      <c r="L170">
        <v>0.17</v>
      </c>
      <c r="M170" t="s">
        <v>142</v>
      </c>
      <c r="N170">
        <v>106</v>
      </c>
      <c r="O170">
        <v>17.940000000000001</v>
      </c>
      <c r="P170" t="s">
        <v>143</v>
      </c>
      <c r="Q170">
        <v>2</v>
      </c>
      <c r="R170">
        <v>0.34</v>
      </c>
      <c r="S170" t="s">
        <v>144</v>
      </c>
      <c r="T170">
        <v>34</v>
      </c>
      <c r="U170">
        <v>5.75</v>
      </c>
      <c r="V170" t="s">
        <v>145</v>
      </c>
      <c r="W170">
        <v>315</v>
      </c>
      <c r="X170">
        <v>53.3</v>
      </c>
      <c r="Y170" t="s">
        <v>146</v>
      </c>
      <c r="Z170">
        <v>90</v>
      </c>
      <c r="AA170">
        <v>15.23</v>
      </c>
      <c r="AB170" t="s">
        <v>147</v>
      </c>
      <c r="AC170">
        <v>2</v>
      </c>
      <c r="AD170">
        <v>0.34</v>
      </c>
      <c r="AE170" t="s">
        <v>148</v>
      </c>
      <c r="AF170">
        <v>24</v>
      </c>
      <c r="AG170">
        <v>4.0599999999999996</v>
      </c>
      <c r="AH170" t="s">
        <v>149</v>
      </c>
      <c r="AI170">
        <v>17</v>
      </c>
      <c r="AJ170">
        <v>2.88</v>
      </c>
    </row>
    <row r="171" spans="1:36">
      <c r="A171">
        <v>5</v>
      </c>
      <c r="B171" t="s">
        <v>161</v>
      </c>
      <c r="C171" t="s">
        <v>166</v>
      </c>
      <c r="D171">
        <v>2</v>
      </c>
      <c r="E171">
        <v>428</v>
      </c>
      <c r="F171">
        <v>314</v>
      </c>
      <c r="G171">
        <v>114</v>
      </c>
      <c r="H171">
        <v>3</v>
      </c>
      <c r="I171">
        <v>311</v>
      </c>
      <c r="J171" t="s">
        <v>141</v>
      </c>
      <c r="K171">
        <v>0</v>
      </c>
      <c r="L171">
        <v>0</v>
      </c>
      <c r="M171" t="s">
        <v>142</v>
      </c>
      <c r="N171">
        <v>86</v>
      </c>
      <c r="O171">
        <v>27.65</v>
      </c>
      <c r="P171" t="s">
        <v>143</v>
      </c>
      <c r="Q171">
        <v>0</v>
      </c>
      <c r="R171">
        <v>0</v>
      </c>
      <c r="S171" t="s">
        <v>144</v>
      </c>
      <c r="T171">
        <v>6</v>
      </c>
      <c r="U171">
        <v>1.93</v>
      </c>
      <c r="V171" t="s">
        <v>145</v>
      </c>
      <c r="W171">
        <v>199</v>
      </c>
      <c r="X171">
        <v>63.99</v>
      </c>
      <c r="Y171" t="s">
        <v>146</v>
      </c>
      <c r="Z171">
        <v>12</v>
      </c>
      <c r="AA171">
        <v>3.86</v>
      </c>
      <c r="AB171" t="s">
        <v>147</v>
      </c>
      <c r="AC171">
        <v>1</v>
      </c>
      <c r="AD171">
        <v>0.32</v>
      </c>
      <c r="AE171" t="s">
        <v>148</v>
      </c>
      <c r="AF171">
        <v>0</v>
      </c>
      <c r="AG171">
        <v>0</v>
      </c>
      <c r="AH171" t="s">
        <v>149</v>
      </c>
      <c r="AI171">
        <v>7</v>
      </c>
      <c r="AJ171">
        <v>2.25</v>
      </c>
    </row>
    <row r="172" spans="1:36">
      <c r="A172">
        <v>6</v>
      </c>
      <c r="B172" t="s">
        <v>167</v>
      </c>
      <c r="C172" t="s">
        <v>21</v>
      </c>
      <c r="D172">
        <v>1</v>
      </c>
      <c r="E172">
        <v>361</v>
      </c>
      <c r="F172">
        <v>268</v>
      </c>
      <c r="G172">
        <v>93</v>
      </c>
      <c r="H172">
        <v>6</v>
      </c>
      <c r="I172">
        <v>262</v>
      </c>
      <c r="J172" t="s">
        <v>141</v>
      </c>
      <c r="K172">
        <v>15</v>
      </c>
      <c r="L172">
        <v>5.73</v>
      </c>
      <c r="M172" t="s">
        <v>142</v>
      </c>
      <c r="N172">
        <v>55</v>
      </c>
      <c r="O172">
        <v>20.99</v>
      </c>
      <c r="P172" t="s">
        <v>143</v>
      </c>
      <c r="Q172">
        <v>0</v>
      </c>
      <c r="R172">
        <v>0</v>
      </c>
      <c r="S172" t="s">
        <v>144</v>
      </c>
      <c r="T172">
        <v>7</v>
      </c>
      <c r="U172">
        <v>2.67</v>
      </c>
      <c r="V172" t="s">
        <v>145</v>
      </c>
      <c r="W172">
        <v>92</v>
      </c>
      <c r="X172">
        <v>35.11</v>
      </c>
      <c r="Y172" t="s">
        <v>146</v>
      </c>
      <c r="Z172">
        <v>1</v>
      </c>
      <c r="AA172">
        <v>0.38</v>
      </c>
      <c r="AB172" t="s">
        <v>147</v>
      </c>
      <c r="AC172">
        <v>21</v>
      </c>
      <c r="AD172">
        <v>8.02</v>
      </c>
      <c r="AE172" t="s">
        <v>148</v>
      </c>
      <c r="AF172">
        <v>4</v>
      </c>
      <c r="AG172">
        <v>1.53</v>
      </c>
      <c r="AH172" t="s">
        <v>149</v>
      </c>
      <c r="AI172">
        <v>67</v>
      </c>
      <c r="AJ172">
        <v>25.57</v>
      </c>
    </row>
    <row r="173" spans="1:36">
      <c r="A173">
        <v>6</v>
      </c>
      <c r="B173" t="s">
        <v>167</v>
      </c>
      <c r="C173" t="s">
        <v>21</v>
      </c>
      <c r="D173">
        <v>2</v>
      </c>
      <c r="E173">
        <v>234</v>
      </c>
      <c r="F173">
        <v>196</v>
      </c>
      <c r="G173">
        <v>38</v>
      </c>
      <c r="H173">
        <v>2</v>
      </c>
      <c r="I173">
        <v>194</v>
      </c>
      <c r="J173" t="s">
        <v>141</v>
      </c>
      <c r="K173">
        <v>0</v>
      </c>
      <c r="L173">
        <v>0</v>
      </c>
      <c r="M173" t="s">
        <v>142</v>
      </c>
      <c r="N173">
        <v>13</v>
      </c>
      <c r="O173">
        <v>6.7</v>
      </c>
      <c r="P173" t="s">
        <v>143</v>
      </c>
      <c r="Q173">
        <v>0</v>
      </c>
      <c r="R173">
        <v>0</v>
      </c>
      <c r="S173" t="s">
        <v>144</v>
      </c>
      <c r="T173">
        <v>1</v>
      </c>
      <c r="U173">
        <v>0.52</v>
      </c>
      <c r="V173" t="s">
        <v>145</v>
      </c>
      <c r="W173">
        <v>87</v>
      </c>
      <c r="X173">
        <v>44.85</v>
      </c>
      <c r="Y173" t="s">
        <v>146</v>
      </c>
      <c r="Z173">
        <v>0</v>
      </c>
      <c r="AA173">
        <v>0</v>
      </c>
      <c r="AB173" t="s">
        <v>147</v>
      </c>
      <c r="AC173">
        <v>2</v>
      </c>
      <c r="AD173">
        <v>1.03</v>
      </c>
      <c r="AE173" t="s">
        <v>148</v>
      </c>
      <c r="AF173">
        <v>0</v>
      </c>
      <c r="AG173">
        <v>0</v>
      </c>
      <c r="AH173" t="s">
        <v>149</v>
      </c>
      <c r="AI173">
        <v>91</v>
      </c>
      <c r="AJ173">
        <v>46.91</v>
      </c>
    </row>
    <row r="174" spans="1:36">
      <c r="A174">
        <v>6</v>
      </c>
      <c r="B174" t="s">
        <v>167</v>
      </c>
      <c r="C174" t="s">
        <v>168</v>
      </c>
      <c r="D174">
        <v>1</v>
      </c>
      <c r="E174">
        <v>110</v>
      </c>
      <c r="F174">
        <v>85</v>
      </c>
      <c r="G174">
        <v>25</v>
      </c>
      <c r="H174">
        <v>0</v>
      </c>
      <c r="I174">
        <v>85</v>
      </c>
      <c r="J174" t="s">
        <v>141</v>
      </c>
      <c r="K174">
        <v>0</v>
      </c>
      <c r="L174">
        <v>0</v>
      </c>
      <c r="M174" t="s">
        <v>142</v>
      </c>
      <c r="N174">
        <v>23</v>
      </c>
      <c r="O174">
        <v>27.06</v>
      </c>
      <c r="P174" t="s">
        <v>143</v>
      </c>
      <c r="Q174">
        <v>0</v>
      </c>
      <c r="R174">
        <v>0</v>
      </c>
      <c r="S174" t="s">
        <v>144</v>
      </c>
      <c r="T174">
        <v>0</v>
      </c>
      <c r="U174">
        <v>0</v>
      </c>
      <c r="V174" t="s">
        <v>145</v>
      </c>
      <c r="W174">
        <v>58</v>
      </c>
      <c r="X174">
        <v>68.239999999999995</v>
      </c>
      <c r="Y174" t="s">
        <v>146</v>
      </c>
      <c r="Z174">
        <v>0</v>
      </c>
      <c r="AA174">
        <v>0</v>
      </c>
      <c r="AB174" t="s">
        <v>147</v>
      </c>
      <c r="AC174">
        <v>1</v>
      </c>
      <c r="AD174">
        <v>1.18</v>
      </c>
      <c r="AE174" t="s">
        <v>148</v>
      </c>
      <c r="AF174">
        <v>0</v>
      </c>
      <c r="AG174">
        <v>0</v>
      </c>
      <c r="AH174" t="s">
        <v>149</v>
      </c>
      <c r="AI174">
        <v>3</v>
      </c>
      <c r="AJ174">
        <v>3.53</v>
      </c>
    </row>
    <row r="175" spans="1:36">
      <c r="A175">
        <v>6</v>
      </c>
      <c r="B175" t="s">
        <v>167</v>
      </c>
      <c r="C175" t="s">
        <v>168</v>
      </c>
      <c r="D175">
        <v>2</v>
      </c>
      <c r="E175">
        <v>160</v>
      </c>
      <c r="F175">
        <v>104</v>
      </c>
      <c r="G175">
        <v>56</v>
      </c>
      <c r="H175">
        <v>1</v>
      </c>
      <c r="I175">
        <v>103</v>
      </c>
      <c r="J175" t="s">
        <v>141</v>
      </c>
      <c r="K175">
        <v>0</v>
      </c>
      <c r="L175">
        <v>0</v>
      </c>
      <c r="M175" t="s">
        <v>142</v>
      </c>
      <c r="N175">
        <v>22</v>
      </c>
      <c r="O175">
        <v>21.36</v>
      </c>
      <c r="P175" t="s">
        <v>143</v>
      </c>
      <c r="Q175">
        <v>0</v>
      </c>
      <c r="R175">
        <v>0</v>
      </c>
      <c r="S175" t="s">
        <v>144</v>
      </c>
      <c r="T175">
        <v>2</v>
      </c>
      <c r="U175">
        <v>1.94</v>
      </c>
      <c r="V175" t="s">
        <v>145</v>
      </c>
      <c r="W175">
        <v>60</v>
      </c>
      <c r="X175">
        <v>58.25</v>
      </c>
      <c r="Y175" t="s">
        <v>146</v>
      </c>
      <c r="Z175">
        <v>3</v>
      </c>
      <c r="AA175">
        <v>2.91</v>
      </c>
      <c r="AB175" t="s">
        <v>147</v>
      </c>
      <c r="AC175">
        <v>7</v>
      </c>
      <c r="AD175">
        <v>6.8</v>
      </c>
      <c r="AE175" t="s">
        <v>148</v>
      </c>
      <c r="AF175">
        <v>5</v>
      </c>
      <c r="AG175">
        <v>4.8499999999999996</v>
      </c>
      <c r="AH175" t="s">
        <v>149</v>
      </c>
      <c r="AI175">
        <v>4</v>
      </c>
      <c r="AJ175">
        <v>3.88</v>
      </c>
    </row>
    <row r="176" spans="1:36">
      <c r="A176">
        <v>6</v>
      </c>
      <c r="B176" t="s">
        <v>167</v>
      </c>
      <c r="C176" t="s">
        <v>169</v>
      </c>
      <c r="D176">
        <v>1</v>
      </c>
      <c r="E176">
        <v>734</v>
      </c>
      <c r="F176">
        <v>509</v>
      </c>
      <c r="G176">
        <v>225</v>
      </c>
      <c r="H176">
        <v>4</v>
      </c>
      <c r="I176">
        <v>505</v>
      </c>
      <c r="J176" t="s">
        <v>141</v>
      </c>
      <c r="K176">
        <v>1</v>
      </c>
      <c r="L176">
        <v>0.2</v>
      </c>
      <c r="M176" t="s">
        <v>142</v>
      </c>
      <c r="N176">
        <v>36</v>
      </c>
      <c r="O176">
        <v>7.13</v>
      </c>
      <c r="P176" t="s">
        <v>143</v>
      </c>
      <c r="Q176">
        <v>3</v>
      </c>
      <c r="R176">
        <v>0.59</v>
      </c>
      <c r="S176" t="s">
        <v>144</v>
      </c>
      <c r="T176">
        <v>2</v>
      </c>
      <c r="U176">
        <v>0.4</v>
      </c>
      <c r="V176" t="s">
        <v>145</v>
      </c>
      <c r="W176">
        <v>339</v>
      </c>
      <c r="X176">
        <v>67.13</v>
      </c>
      <c r="Y176" t="s">
        <v>146</v>
      </c>
      <c r="Z176">
        <v>10</v>
      </c>
      <c r="AA176">
        <v>1.98</v>
      </c>
      <c r="AB176" t="s">
        <v>147</v>
      </c>
      <c r="AC176">
        <v>6</v>
      </c>
      <c r="AD176">
        <v>1.19</v>
      </c>
      <c r="AE176" t="s">
        <v>148</v>
      </c>
      <c r="AF176">
        <v>4</v>
      </c>
      <c r="AG176">
        <v>0.79</v>
      </c>
      <c r="AH176" t="s">
        <v>149</v>
      </c>
      <c r="AI176">
        <v>104</v>
      </c>
      <c r="AJ176">
        <v>20.59</v>
      </c>
    </row>
    <row r="177" spans="1:36">
      <c r="A177">
        <v>6</v>
      </c>
      <c r="B177" t="s">
        <v>167</v>
      </c>
      <c r="C177" t="s">
        <v>170</v>
      </c>
      <c r="D177">
        <v>1</v>
      </c>
      <c r="E177">
        <v>1004</v>
      </c>
      <c r="F177">
        <v>657</v>
      </c>
      <c r="G177">
        <v>347</v>
      </c>
      <c r="H177">
        <v>13</v>
      </c>
      <c r="I177">
        <v>644</v>
      </c>
      <c r="J177" t="s">
        <v>141</v>
      </c>
      <c r="K177">
        <v>2</v>
      </c>
      <c r="L177">
        <v>0.31</v>
      </c>
      <c r="M177" t="s">
        <v>142</v>
      </c>
      <c r="N177">
        <v>172</v>
      </c>
      <c r="O177">
        <v>26.71</v>
      </c>
      <c r="P177" t="s">
        <v>143</v>
      </c>
      <c r="Q177">
        <v>3</v>
      </c>
      <c r="R177">
        <v>0.47</v>
      </c>
      <c r="S177" t="s">
        <v>144</v>
      </c>
      <c r="T177">
        <v>16</v>
      </c>
      <c r="U177">
        <v>2.48</v>
      </c>
      <c r="V177" t="s">
        <v>145</v>
      </c>
      <c r="W177">
        <v>301</v>
      </c>
      <c r="X177">
        <v>46.74</v>
      </c>
      <c r="Y177" t="s">
        <v>146</v>
      </c>
      <c r="Z177">
        <v>29</v>
      </c>
      <c r="AA177">
        <v>4.5</v>
      </c>
      <c r="AB177" t="s">
        <v>147</v>
      </c>
      <c r="AC177">
        <v>2</v>
      </c>
      <c r="AD177">
        <v>0.31</v>
      </c>
      <c r="AE177" t="s">
        <v>148</v>
      </c>
      <c r="AF177">
        <v>83</v>
      </c>
      <c r="AG177">
        <v>12.89</v>
      </c>
      <c r="AH177" t="s">
        <v>149</v>
      </c>
      <c r="AI177">
        <v>36</v>
      </c>
      <c r="AJ177">
        <v>5.59</v>
      </c>
    </row>
    <row r="178" spans="1:36">
      <c r="A178">
        <v>6</v>
      </c>
      <c r="B178" t="s">
        <v>167</v>
      </c>
      <c r="C178" t="s">
        <v>170</v>
      </c>
      <c r="D178">
        <v>2</v>
      </c>
      <c r="E178">
        <v>150</v>
      </c>
      <c r="F178">
        <v>91</v>
      </c>
      <c r="G178">
        <v>59</v>
      </c>
      <c r="H178">
        <v>2</v>
      </c>
      <c r="I178">
        <v>89</v>
      </c>
      <c r="J178" t="s">
        <v>141</v>
      </c>
      <c r="K178">
        <v>1</v>
      </c>
      <c r="L178">
        <v>1.1200000000000001</v>
      </c>
      <c r="M178" t="s">
        <v>142</v>
      </c>
      <c r="N178">
        <v>13</v>
      </c>
      <c r="O178">
        <v>14.61</v>
      </c>
      <c r="P178" t="s">
        <v>143</v>
      </c>
      <c r="Q178">
        <v>0</v>
      </c>
      <c r="R178">
        <v>0</v>
      </c>
      <c r="S178" t="s">
        <v>144</v>
      </c>
      <c r="T178">
        <v>7</v>
      </c>
      <c r="U178">
        <v>7.87</v>
      </c>
      <c r="V178" t="s">
        <v>145</v>
      </c>
      <c r="W178">
        <v>48</v>
      </c>
      <c r="X178">
        <v>53.93</v>
      </c>
      <c r="Y178" t="s">
        <v>146</v>
      </c>
      <c r="Z178">
        <v>4</v>
      </c>
      <c r="AA178">
        <v>4.49</v>
      </c>
      <c r="AB178" t="s">
        <v>147</v>
      </c>
      <c r="AC178">
        <v>1</v>
      </c>
      <c r="AD178">
        <v>1.1200000000000001</v>
      </c>
      <c r="AE178" t="s">
        <v>148</v>
      </c>
      <c r="AF178">
        <v>10</v>
      </c>
      <c r="AG178">
        <v>11.24</v>
      </c>
      <c r="AH178" t="s">
        <v>149</v>
      </c>
      <c r="AI178">
        <v>5</v>
      </c>
      <c r="AJ178">
        <v>5.62</v>
      </c>
    </row>
    <row r="179" spans="1:36">
      <c r="A179">
        <v>6</v>
      </c>
      <c r="B179" t="s">
        <v>167</v>
      </c>
      <c r="C179" t="s">
        <v>170</v>
      </c>
      <c r="D179">
        <v>3</v>
      </c>
      <c r="E179">
        <v>47</v>
      </c>
      <c r="F179">
        <v>35</v>
      </c>
      <c r="G179">
        <v>12</v>
      </c>
      <c r="H179">
        <v>1</v>
      </c>
      <c r="I179">
        <v>34</v>
      </c>
      <c r="J179" t="s">
        <v>141</v>
      </c>
      <c r="K179">
        <v>0</v>
      </c>
      <c r="L179">
        <v>0</v>
      </c>
      <c r="M179" t="s">
        <v>142</v>
      </c>
      <c r="N179">
        <v>23</v>
      </c>
      <c r="O179">
        <v>67.650000000000006</v>
      </c>
      <c r="P179" t="s">
        <v>143</v>
      </c>
      <c r="Q179">
        <v>0</v>
      </c>
      <c r="R179">
        <v>0</v>
      </c>
      <c r="S179" t="s">
        <v>144</v>
      </c>
      <c r="T179">
        <v>0</v>
      </c>
      <c r="U179">
        <v>0</v>
      </c>
      <c r="V179" t="s">
        <v>145</v>
      </c>
      <c r="W179">
        <v>10</v>
      </c>
      <c r="X179">
        <v>29.41</v>
      </c>
      <c r="Y179" t="s">
        <v>146</v>
      </c>
      <c r="Z179">
        <v>0</v>
      </c>
      <c r="AA179">
        <v>0</v>
      </c>
      <c r="AB179" t="s">
        <v>147</v>
      </c>
      <c r="AC179">
        <v>0</v>
      </c>
      <c r="AD179">
        <v>0</v>
      </c>
      <c r="AE179" t="s">
        <v>148</v>
      </c>
      <c r="AF179">
        <v>0</v>
      </c>
      <c r="AG179">
        <v>0</v>
      </c>
      <c r="AH179" t="s">
        <v>149</v>
      </c>
      <c r="AI179">
        <v>1</v>
      </c>
      <c r="AJ179">
        <v>2.94</v>
      </c>
    </row>
    <row r="180" spans="1:36">
      <c r="A180">
        <v>6</v>
      </c>
      <c r="B180" t="s">
        <v>167</v>
      </c>
      <c r="C180" t="s">
        <v>171</v>
      </c>
      <c r="D180">
        <v>1</v>
      </c>
      <c r="E180">
        <v>123</v>
      </c>
      <c r="F180">
        <v>91</v>
      </c>
      <c r="G180">
        <v>32</v>
      </c>
      <c r="H180">
        <v>0</v>
      </c>
      <c r="I180">
        <v>91</v>
      </c>
      <c r="J180" t="s">
        <v>141</v>
      </c>
      <c r="K180">
        <v>0</v>
      </c>
      <c r="L180">
        <v>0</v>
      </c>
      <c r="M180" t="s">
        <v>142</v>
      </c>
      <c r="N180">
        <v>20</v>
      </c>
      <c r="O180">
        <v>21.98</v>
      </c>
      <c r="P180" t="s">
        <v>143</v>
      </c>
      <c r="Q180">
        <v>0</v>
      </c>
      <c r="R180">
        <v>0</v>
      </c>
      <c r="S180" t="s">
        <v>144</v>
      </c>
      <c r="T180">
        <v>0</v>
      </c>
      <c r="U180">
        <v>0</v>
      </c>
      <c r="V180" t="s">
        <v>145</v>
      </c>
      <c r="W180">
        <v>69</v>
      </c>
      <c r="X180">
        <v>75.819999999999993</v>
      </c>
      <c r="Y180" t="s">
        <v>146</v>
      </c>
      <c r="Z180">
        <v>1</v>
      </c>
      <c r="AA180">
        <v>1.1000000000000001</v>
      </c>
      <c r="AB180" t="s">
        <v>147</v>
      </c>
      <c r="AC180">
        <v>0</v>
      </c>
      <c r="AD180">
        <v>0</v>
      </c>
      <c r="AE180" t="s">
        <v>148</v>
      </c>
      <c r="AF180">
        <v>0</v>
      </c>
      <c r="AG180">
        <v>0</v>
      </c>
      <c r="AH180" t="s">
        <v>149</v>
      </c>
      <c r="AI180">
        <v>1</v>
      </c>
      <c r="AJ180">
        <v>1.1000000000000001</v>
      </c>
    </row>
    <row r="181" spans="1:36">
      <c r="A181">
        <v>6</v>
      </c>
      <c r="B181" t="s">
        <v>167</v>
      </c>
      <c r="C181" t="s">
        <v>171</v>
      </c>
      <c r="D181">
        <v>2</v>
      </c>
      <c r="E181">
        <v>83</v>
      </c>
      <c r="F181">
        <v>53</v>
      </c>
      <c r="G181">
        <v>30</v>
      </c>
      <c r="H181">
        <v>0</v>
      </c>
      <c r="I181">
        <v>53</v>
      </c>
      <c r="J181" t="s">
        <v>141</v>
      </c>
      <c r="K181">
        <v>0</v>
      </c>
      <c r="L181">
        <v>0</v>
      </c>
      <c r="M181" t="s">
        <v>142</v>
      </c>
      <c r="N181">
        <v>12</v>
      </c>
      <c r="O181">
        <v>22.64</v>
      </c>
      <c r="P181" t="s">
        <v>143</v>
      </c>
      <c r="Q181">
        <v>0</v>
      </c>
      <c r="R181">
        <v>0</v>
      </c>
      <c r="S181" t="s">
        <v>144</v>
      </c>
      <c r="T181">
        <v>0</v>
      </c>
      <c r="U181">
        <v>0</v>
      </c>
      <c r="V181" t="s">
        <v>145</v>
      </c>
      <c r="W181">
        <v>37</v>
      </c>
      <c r="X181">
        <v>69.81</v>
      </c>
      <c r="Y181" t="s">
        <v>146</v>
      </c>
      <c r="Z181">
        <v>3</v>
      </c>
      <c r="AA181">
        <v>5.66</v>
      </c>
      <c r="AB181" t="s">
        <v>147</v>
      </c>
      <c r="AC181">
        <v>0</v>
      </c>
      <c r="AD181">
        <v>0</v>
      </c>
      <c r="AE181" t="s">
        <v>148</v>
      </c>
      <c r="AF181">
        <v>0</v>
      </c>
      <c r="AG181">
        <v>0</v>
      </c>
      <c r="AH181" t="s">
        <v>149</v>
      </c>
      <c r="AI181">
        <v>1</v>
      </c>
      <c r="AJ181">
        <v>1.89</v>
      </c>
    </row>
    <row r="182" spans="1:36">
      <c r="A182">
        <v>6</v>
      </c>
      <c r="B182" t="s">
        <v>167</v>
      </c>
      <c r="C182" t="s">
        <v>172</v>
      </c>
      <c r="D182">
        <v>1</v>
      </c>
      <c r="E182">
        <v>543</v>
      </c>
      <c r="F182">
        <v>437</v>
      </c>
      <c r="G182">
        <v>106</v>
      </c>
      <c r="H182">
        <v>8</v>
      </c>
      <c r="I182">
        <v>429</v>
      </c>
      <c r="J182" t="s">
        <v>141</v>
      </c>
      <c r="K182">
        <v>0</v>
      </c>
      <c r="L182">
        <v>0</v>
      </c>
      <c r="M182" t="s">
        <v>142</v>
      </c>
      <c r="N182">
        <v>64</v>
      </c>
      <c r="O182">
        <v>14.92</v>
      </c>
      <c r="P182" t="s">
        <v>143</v>
      </c>
      <c r="Q182">
        <v>2</v>
      </c>
      <c r="R182">
        <v>0.47</v>
      </c>
      <c r="S182" t="s">
        <v>144</v>
      </c>
      <c r="T182">
        <v>17</v>
      </c>
      <c r="U182">
        <v>3.96</v>
      </c>
      <c r="V182" t="s">
        <v>145</v>
      </c>
      <c r="W182">
        <v>180</v>
      </c>
      <c r="X182">
        <v>41.96</v>
      </c>
      <c r="Y182" t="s">
        <v>146</v>
      </c>
      <c r="Z182">
        <v>3</v>
      </c>
      <c r="AA182">
        <v>0.7</v>
      </c>
      <c r="AB182" t="s">
        <v>147</v>
      </c>
      <c r="AC182">
        <v>13</v>
      </c>
      <c r="AD182">
        <v>3.03</v>
      </c>
      <c r="AE182" t="s">
        <v>148</v>
      </c>
      <c r="AF182">
        <v>125</v>
      </c>
      <c r="AG182">
        <v>29.14</v>
      </c>
      <c r="AH182" t="s">
        <v>149</v>
      </c>
      <c r="AI182">
        <v>25</v>
      </c>
      <c r="AJ182">
        <v>5.83</v>
      </c>
    </row>
    <row r="183" spans="1:36">
      <c r="A183">
        <v>6</v>
      </c>
      <c r="B183" t="s">
        <v>167</v>
      </c>
      <c r="C183" t="s">
        <v>172</v>
      </c>
      <c r="D183">
        <v>2</v>
      </c>
      <c r="E183">
        <v>215</v>
      </c>
      <c r="F183">
        <v>147</v>
      </c>
      <c r="G183">
        <v>68</v>
      </c>
      <c r="H183">
        <v>3</v>
      </c>
      <c r="I183">
        <v>144</v>
      </c>
      <c r="J183" t="s">
        <v>141</v>
      </c>
      <c r="K183">
        <v>0</v>
      </c>
      <c r="L183">
        <v>0</v>
      </c>
      <c r="M183" t="s">
        <v>142</v>
      </c>
      <c r="N183">
        <v>16</v>
      </c>
      <c r="O183">
        <v>11.11</v>
      </c>
      <c r="P183" t="s">
        <v>143</v>
      </c>
      <c r="Q183">
        <v>0</v>
      </c>
      <c r="R183">
        <v>0</v>
      </c>
      <c r="S183" t="s">
        <v>144</v>
      </c>
      <c r="T183">
        <v>0</v>
      </c>
      <c r="U183">
        <v>0</v>
      </c>
      <c r="V183" t="s">
        <v>145</v>
      </c>
      <c r="W183">
        <v>96</v>
      </c>
      <c r="X183">
        <v>66.67</v>
      </c>
      <c r="Y183" t="s">
        <v>146</v>
      </c>
      <c r="Z183">
        <v>0</v>
      </c>
      <c r="AA183">
        <v>0</v>
      </c>
      <c r="AB183" t="s">
        <v>147</v>
      </c>
      <c r="AC183">
        <v>0</v>
      </c>
      <c r="AD183">
        <v>0</v>
      </c>
      <c r="AE183" t="s">
        <v>148</v>
      </c>
      <c r="AF183">
        <v>6</v>
      </c>
      <c r="AG183">
        <v>4.17</v>
      </c>
      <c r="AH183" t="s">
        <v>149</v>
      </c>
      <c r="AI183">
        <v>26</v>
      </c>
      <c r="AJ183">
        <v>18.059999999999999</v>
      </c>
    </row>
    <row r="184" spans="1:36">
      <c r="A184">
        <v>6</v>
      </c>
      <c r="B184" t="s">
        <v>167</v>
      </c>
      <c r="C184" t="s">
        <v>172</v>
      </c>
      <c r="D184">
        <v>3</v>
      </c>
      <c r="E184">
        <v>87</v>
      </c>
      <c r="F184">
        <v>76</v>
      </c>
      <c r="G184">
        <v>11</v>
      </c>
      <c r="H184">
        <v>0</v>
      </c>
      <c r="I184">
        <v>76</v>
      </c>
      <c r="J184" t="s">
        <v>141</v>
      </c>
      <c r="K184">
        <v>0</v>
      </c>
      <c r="L184">
        <v>0</v>
      </c>
      <c r="M184" t="s">
        <v>142</v>
      </c>
      <c r="N184">
        <v>6</v>
      </c>
      <c r="O184">
        <v>7.89</v>
      </c>
      <c r="P184" t="s">
        <v>143</v>
      </c>
      <c r="Q184">
        <v>0</v>
      </c>
      <c r="R184">
        <v>0</v>
      </c>
      <c r="S184" t="s">
        <v>144</v>
      </c>
      <c r="T184">
        <v>0</v>
      </c>
      <c r="U184">
        <v>0</v>
      </c>
      <c r="V184" t="s">
        <v>145</v>
      </c>
      <c r="W184">
        <v>53</v>
      </c>
      <c r="X184">
        <v>69.739999999999995</v>
      </c>
      <c r="Y184" t="s">
        <v>146</v>
      </c>
      <c r="Z184">
        <v>3</v>
      </c>
      <c r="AA184">
        <v>3.95</v>
      </c>
      <c r="AB184" t="s">
        <v>147</v>
      </c>
      <c r="AC184">
        <v>0</v>
      </c>
      <c r="AD184">
        <v>0</v>
      </c>
      <c r="AE184" t="s">
        <v>148</v>
      </c>
      <c r="AF184">
        <v>7</v>
      </c>
      <c r="AG184">
        <v>9.2100000000000009</v>
      </c>
      <c r="AH184" t="s">
        <v>149</v>
      </c>
      <c r="AI184">
        <v>7</v>
      </c>
      <c r="AJ184">
        <v>9.2100000000000009</v>
      </c>
    </row>
    <row r="185" spans="1:36">
      <c r="A185">
        <v>6</v>
      </c>
      <c r="B185" t="s">
        <v>167</v>
      </c>
      <c r="C185" t="s">
        <v>172</v>
      </c>
      <c r="D185">
        <v>4</v>
      </c>
      <c r="E185">
        <v>106</v>
      </c>
      <c r="F185">
        <v>73</v>
      </c>
      <c r="G185">
        <v>33</v>
      </c>
      <c r="H185">
        <v>0</v>
      </c>
      <c r="I185">
        <v>73</v>
      </c>
      <c r="J185" t="s">
        <v>141</v>
      </c>
      <c r="K185">
        <v>0</v>
      </c>
      <c r="L185">
        <v>0</v>
      </c>
      <c r="M185" t="s">
        <v>142</v>
      </c>
      <c r="N185">
        <v>16</v>
      </c>
      <c r="O185">
        <v>21.92</v>
      </c>
      <c r="P185" t="s">
        <v>143</v>
      </c>
      <c r="Q185">
        <v>0</v>
      </c>
      <c r="R185">
        <v>0</v>
      </c>
      <c r="S185" t="s">
        <v>144</v>
      </c>
      <c r="T185">
        <v>0</v>
      </c>
      <c r="U185">
        <v>0</v>
      </c>
      <c r="V185" t="s">
        <v>145</v>
      </c>
      <c r="W185">
        <v>48</v>
      </c>
      <c r="X185">
        <v>65.75</v>
      </c>
      <c r="Y185" t="s">
        <v>146</v>
      </c>
      <c r="Z185">
        <v>1</v>
      </c>
      <c r="AA185">
        <v>1.37</v>
      </c>
      <c r="AB185" t="s">
        <v>147</v>
      </c>
      <c r="AC185">
        <v>0</v>
      </c>
      <c r="AD185">
        <v>0</v>
      </c>
      <c r="AE185" t="s">
        <v>148</v>
      </c>
      <c r="AF185">
        <v>0</v>
      </c>
      <c r="AG185">
        <v>0</v>
      </c>
      <c r="AH185" t="s">
        <v>149</v>
      </c>
      <c r="AI185">
        <v>8</v>
      </c>
      <c r="AJ185">
        <v>10.96</v>
      </c>
    </row>
    <row r="186" spans="1:36">
      <c r="A186">
        <v>6</v>
      </c>
      <c r="B186" t="s">
        <v>167</v>
      </c>
      <c r="C186" t="s">
        <v>172</v>
      </c>
      <c r="D186">
        <v>5</v>
      </c>
      <c r="E186">
        <v>158</v>
      </c>
      <c r="F186">
        <v>120</v>
      </c>
      <c r="G186">
        <v>38</v>
      </c>
      <c r="H186">
        <v>2</v>
      </c>
      <c r="I186">
        <v>118</v>
      </c>
      <c r="J186" t="s">
        <v>141</v>
      </c>
      <c r="K186">
        <v>0</v>
      </c>
      <c r="L186">
        <v>0</v>
      </c>
      <c r="M186" t="s">
        <v>142</v>
      </c>
      <c r="N186">
        <v>20</v>
      </c>
      <c r="O186">
        <v>16.95</v>
      </c>
      <c r="P186" t="s">
        <v>143</v>
      </c>
      <c r="Q186">
        <v>0</v>
      </c>
      <c r="R186">
        <v>0</v>
      </c>
      <c r="S186" t="s">
        <v>144</v>
      </c>
      <c r="T186">
        <v>2</v>
      </c>
      <c r="U186">
        <v>1.69</v>
      </c>
      <c r="V186" t="s">
        <v>145</v>
      </c>
      <c r="W186">
        <v>60</v>
      </c>
      <c r="X186">
        <v>50.85</v>
      </c>
      <c r="Y186" t="s">
        <v>146</v>
      </c>
      <c r="Z186">
        <v>5</v>
      </c>
      <c r="AA186">
        <v>4.24</v>
      </c>
      <c r="AB186" t="s">
        <v>147</v>
      </c>
      <c r="AC186">
        <v>1</v>
      </c>
      <c r="AD186">
        <v>0.85</v>
      </c>
      <c r="AE186" t="s">
        <v>148</v>
      </c>
      <c r="AF186">
        <v>17</v>
      </c>
      <c r="AG186">
        <v>14.41</v>
      </c>
      <c r="AH186" t="s">
        <v>149</v>
      </c>
      <c r="AI186">
        <v>13</v>
      </c>
      <c r="AJ186">
        <v>11.02</v>
      </c>
    </row>
    <row r="187" spans="1:36">
      <c r="A187">
        <v>6</v>
      </c>
      <c r="B187" t="s">
        <v>167</v>
      </c>
      <c r="C187" t="s">
        <v>173</v>
      </c>
      <c r="D187">
        <v>1</v>
      </c>
      <c r="E187">
        <v>218</v>
      </c>
      <c r="F187">
        <v>147</v>
      </c>
      <c r="G187">
        <v>71</v>
      </c>
      <c r="H187">
        <v>2</v>
      </c>
      <c r="I187">
        <v>145</v>
      </c>
      <c r="J187" t="s">
        <v>141</v>
      </c>
      <c r="K187">
        <v>0</v>
      </c>
      <c r="L187">
        <v>0</v>
      </c>
      <c r="M187" t="s">
        <v>142</v>
      </c>
      <c r="N187">
        <v>25</v>
      </c>
      <c r="O187">
        <v>17.239999999999998</v>
      </c>
      <c r="P187" t="s">
        <v>143</v>
      </c>
      <c r="Q187">
        <v>0</v>
      </c>
      <c r="R187">
        <v>0</v>
      </c>
      <c r="S187" t="s">
        <v>144</v>
      </c>
      <c r="T187">
        <v>20</v>
      </c>
      <c r="U187">
        <v>13.79</v>
      </c>
      <c r="V187" t="s">
        <v>145</v>
      </c>
      <c r="W187">
        <v>46</v>
      </c>
      <c r="X187">
        <v>31.72</v>
      </c>
      <c r="Y187" t="s">
        <v>146</v>
      </c>
      <c r="Z187">
        <v>42</v>
      </c>
      <c r="AA187">
        <v>28.97</v>
      </c>
      <c r="AB187" t="s">
        <v>147</v>
      </c>
      <c r="AC187">
        <v>2</v>
      </c>
      <c r="AD187">
        <v>1.38</v>
      </c>
      <c r="AE187" t="s">
        <v>148</v>
      </c>
      <c r="AF187">
        <v>0</v>
      </c>
      <c r="AG187">
        <v>0</v>
      </c>
      <c r="AH187" t="s">
        <v>149</v>
      </c>
      <c r="AI187">
        <v>10</v>
      </c>
      <c r="AJ187">
        <v>6.9</v>
      </c>
    </row>
    <row r="188" spans="1:36">
      <c r="A188">
        <v>6</v>
      </c>
      <c r="B188" t="s">
        <v>167</v>
      </c>
      <c r="C188" t="s">
        <v>173</v>
      </c>
      <c r="D188">
        <v>2</v>
      </c>
      <c r="E188">
        <v>63</v>
      </c>
      <c r="F188">
        <v>41</v>
      </c>
      <c r="G188">
        <v>22</v>
      </c>
      <c r="H188">
        <v>0</v>
      </c>
      <c r="I188">
        <v>41</v>
      </c>
      <c r="J188" t="s">
        <v>141</v>
      </c>
      <c r="K188">
        <v>0</v>
      </c>
      <c r="L188">
        <v>0</v>
      </c>
      <c r="M188" t="s">
        <v>142</v>
      </c>
      <c r="N188">
        <v>15</v>
      </c>
      <c r="O188">
        <v>36.590000000000003</v>
      </c>
      <c r="P188" t="s">
        <v>143</v>
      </c>
      <c r="Q188">
        <v>0</v>
      </c>
      <c r="R188">
        <v>0</v>
      </c>
      <c r="S188" t="s">
        <v>144</v>
      </c>
      <c r="T188">
        <v>0</v>
      </c>
      <c r="U188">
        <v>0</v>
      </c>
      <c r="V188" t="s">
        <v>145</v>
      </c>
      <c r="W188">
        <v>24</v>
      </c>
      <c r="X188">
        <v>58.54</v>
      </c>
      <c r="Y188" t="s">
        <v>146</v>
      </c>
      <c r="Z188">
        <v>0</v>
      </c>
      <c r="AA188">
        <v>0</v>
      </c>
      <c r="AB188" t="s">
        <v>147</v>
      </c>
      <c r="AC188">
        <v>0</v>
      </c>
      <c r="AD188">
        <v>0</v>
      </c>
      <c r="AE188" t="s">
        <v>148</v>
      </c>
      <c r="AF188">
        <v>0</v>
      </c>
      <c r="AG188">
        <v>0</v>
      </c>
      <c r="AH188" t="s">
        <v>149</v>
      </c>
      <c r="AI188">
        <v>2</v>
      </c>
      <c r="AJ188">
        <v>4.88</v>
      </c>
    </row>
    <row r="189" spans="1:36">
      <c r="A189">
        <v>6</v>
      </c>
      <c r="B189" t="s">
        <v>167</v>
      </c>
      <c r="C189" t="s">
        <v>174</v>
      </c>
      <c r="D189">
        <v>1</v>
      </c>
      <c r="E189">
        <v>137</v>
      </c>
      <c r="F189">
        <v>99</v>
      </c>
      <c r="G189">
        <v>38</v>
      </c>
      <c r="H189">
        <v>1</v>
      </c>
      <c r="I189">
        <v>98</v>
      </c>
      <c r="J189" t="s">
        <v>141</v>
      </c>
      <c r="K189">
        <v>0</v>
      </c>
      <c r="L189">
        <v>0</v>
      </c>
      <c r="M189" t="s">
        <v>142</v>
      </c>
      <c r="N189">
        <v>28</v>
      </c>
      <c r="O189">
        <v>28.57</v>
      </c>
      <c r="P189" t="s">
        <v>143</v>
      </c>
      <c r="Q189">
        <v>0</v>
      </c>
      <c r="R189">
        <v>0</v>
      </c>
      <c r="S189" t="s">
        <v>144</v>
      </c>
      <c r="T189">
        <v>0</v>
      </c>
      <c r="U189">
        <v>0</v>
      </c>
      <c r="V189" t="s">
        <v>145</v>
      </c>
      <c r="W189">
        <v>33</v>
      </c>
      <c r="X189">
        <v>33.67</v>
      </c>
      <c r="Y189" t="s">
        <v>146</v>
      </c>
      <c r="Z189">
        <v>6</v>
      </c>
      <c r="AA189">
        <v>6.12</v>
      </c>
      <c r="AB189" t="s">
        <v>147</v>
      </c>
      <c r="AC189">
        <v>2</v>
      </c>
      <c r="AD189">
        <v>2.04</v>
      </c>
      <c r="AE189" t="s">
        <v>148</v>
      </c>
      <c r="AF189">
        <v>28</v>
      </c>
      <c r="AG189">
        <v>28.57</v>
      </c>
      <c r="AH189" t="s">
        <v>149</v>
      </c>
      <c r="AI189">
        <v>1</v>
      </c>
      <c r="AJ189">
        <v>1.02</v>
      </c>
    </row>
    <row r="190" spans="1:36">
      <c r="A190">
        <v>6</v>
      </c>
      <c r="B190" t="s">
        <v>167</v>
      </c>
      <c r="C190" t="s">
        <v>174</v>
      </c>
      <c r="D190">
        <v>2</v>
      </c>
      <c r="E190">
        <v>89</v>
      </c>
      <c r="F190">
        <v>52</v>
      </c>
      <c r="G190">
        <v>37</v>
      </c>
      <c r="H190">
        <v>1</v>
      </c>
      <c r="I190">
        <v>51</v>
      </c>
      <c r="J190" t="s">
        <v>141</v>
      </c>
      <c r="K190">
        <v>0</v>
      </c>
      <c r="L190">
        <v>0</v>
      </c>
      <c r="M190" t="s">
        <v>142</v>
      </c>
      <c r="N190">
        <v>12</v>
      </c>
      <c r="O190">
        <v>23.53</v>
      </c>
      <c r="P190" t="s">
        <v>143</v>
      </c>
      <c r="Q190">
        <v>0</v>
      </c>
      <c r="R190">
        <v>0</v>
      </c>
      <c r="S190" t="s">
        <v>144</v>
      </c>
      <c r="T190">
        <v>0</v>
      </c>
      <c r="U190">
        <v>0</v>
      </c>
      <c r="V190" t="s">
        <v>145</v>
      </c>
      <c r="W190">
        <v>17</v>
      </c>
      <c r="X190">
        <v>33.33</v>
      </c>
      <c r="Y190" t="s">
        <v>146</v>
      </c>
      <c r="Z190">
        <v>4</v>
      </c>
      <c r="AA190">
        <v>7.84</v>
      </c>
      <c r="AB190" t="s">
        <v>147</v>
      </c>
      <c r="AC190">
        <v>0</v>
      </c>
      <c r="AD190">
        <v>0</v>
      </c>
      <c r="AE190" t="s">
        <v>148</v>
      </c>
      <c r="AF190">
        <v>5</v>
      </c>
      <c r="AG190">
        <v>9.8000000000000007</v>
      </c>
      <c r="AH190" t="s">
        <v>149</v>
      </c>
      <c r="AI190">
        <v>13</v>
      </c>
      <c r="AJ190">
        <v>25.49</v>
      </c>
    </row>
    <row r="191" spans="1:36">
      <c r="A191">
        <v>6</v>
      </c>
      <c r="B191" t="s">
        <v>167</v>
      </c>
      <c r="C191" t="s">
        <v>174</v>
      </c>
      <c r="D191">
        <v>3</v>
      </c>
      <c r="E191">
        <v>50</v>
      </c>
      <c r="F191">
        <v>35</v>
      </c>
      <c r="G191">
        <v>15</v>
      </c>
      <c r="H191">
        <v>0</v>
      </c>
      <c r="I191">
        <v>35</v>
      </c>
      <c r="J191" t="s">
        <v>141</v>
      </c>
      <c r="K191">
        <v>0</v>
      </c>
      <c r="L191">
        <v>0</v>
      </c>
      <c r="M191" t="s">
        <v>142</v>
      </c>
      <c r="N191">
        <v>3</v>
      </c>
      <c r="O191">
        <v>8.57</v>
      </c>
      <c r="P191" t="s">
        <v>143</v>
      </c>
      <c r="Q191">
        <v>0</v>
      </c>
      <c r="R191">
        <v>0</v>
      </c>
      <c r="S191" t="s">
        <v>144</v>
      </c>
      <c r="T191">
        <v>0</v>
      </c>
      <c r="U191">
        <v>0</v>
      </c>
      <c r="V191" t="s">
        <v>145</v>
      </c>
      <c r="W191">
        <v>24</v>
      </c>
      <c r="X191">
        <v>68.569999999999993</v>
      </c>
      <c r="Y191" t="s">
        <v>146</v>
      </c>
      <c r="Z191">
        <v>1</v>
      </c>
      <c r="AA191">
        <v>2.86</v>
      </c>
      <c r="AB191" t="s">
        <v>147</v>
      </c>
      <c r="AC191">
        <v>0</v>
      </c>
      <c r="AD191">
        <v>0</v>
      </c>
      <c r="AE191" t="s">
        <v>148</v>
      </c>
      <c r="AF191">
        <v>7</v>
      </c>
      <c r="AG191">
        <v>20</v>
      </c>
      <c r="AH191" t="s">
        <v>149</v>
      </c>
      <c r="AI191">
        <v>0</v>
      </c>
      <c r="AJ191">
        <v>0</v>
      </c>
    </row>
    <row r="192" spans="1:36">
      <c r="A192">
        <v>6</v>
      </c>
      <c r="B192" t="s">
        <v>167</v>
      </c>
      <c r="C192" t="s">
        <v>175</v>
      </c>
      <c r="D192">
        <v>1</v>
      </c>
      <c r="E192">
        <v>124</v>
      </c>
      <c r="F192">
        <v>86</v>
      </c>
      <c r="G192">
        <v>38</v>
      </c>
      <c r="H192">
        <v>0</v>
      </c>
      <c r="I192">
        <v>86</v>
      </c>
      <c r="J192" t="s">
        <v>141</v>
      </c>
      <c r="K192">
        <v>0</v>
      </c>
      <c r="L192">
        <v>0</v>
      </c>
      <c r="M192" t="s">
        <v>142</v>
      </c>
      <c r="N192">
        <v>17</v>
      </c>
      <c r="O192">
        <v>19.77</v>
      </c>
      <c r="P192" t="s">
        <v>143</v>
      </c>
      <c r="Q192">
        <v>1</v>
      </c>
      <c r="R192">
        <v>1.1599999999999999</v>
      </c>
      <c r="S192" t="s">
        <v>144</v>
      </c>
      <c r="T192">
        <v>0</v>
      </c>
      <c r="U192">
        <v>0</v>
      </c>
      <c r="V192" t="s">
        <v>145</v>
      </c>
      <c r="W192">
        <v>61</v>
      </c>
      <c r="X192">
        <v>70.930000000000007</v>
      </c>
      <c r="Y192" t="s">
        <v>146</v>
      </c>
      <c r="Z192">
        <v>0</v>
      </c>
      <c r="AA192">
        <v>0</v>
      </c>
      <c r="AB192" t="s">
        <v>147</v>
      </c>
      <c r="AC192">
        <v>1</v>
      </c>
      <c r="AD192">
        <v>1.1599999999999999</v>
      </c>
      <c r="AE192" t="s">
        <v>148</v>
      </c>
      <c r="AF192">
        <v>0</v>
      </c>
      <c r="AG192">
        <v>0</v>
      </c>
      <c r="AH192" t="s">
        <v>149</v>
      </c>
      <c r="AI192">
        <v>6</v>
      </c>
      <c r="AJ192">
        <v>6.98</v>
      </c>
    </row>
    <row r="193" spans="1:36">
      <c r="A193">
        <v>6</v>
      </c>
      <c r="B193" t="s">
        <v>167</v>
      </c>
      <c r="C193" t="s">
        <v>22</v>
      </c>
      <c r="D193">
        <v>1</v>
      </c>
      <c r="E193">
        <v>303</v>
      </c>
      <c r="F193">
        <v>222</v>
      </c>
      <c r="G193">
        <v>81</v>
      </c>
      <c r="H193">
        <v>2</v>
      </c>
      <c r="I193">
        <v>220</v>
      </c>
      <c r="J193" t="s">
        <v>141</v>
      </c>
      <c r="K193">
        <v>0</v>
      </c>
      <c r="L193">
        <v>0</v>
      </c>
      <c r="M193" t="s">
        <v>142</v>
      </c>
      <c r="N193">
        <v>21</v>
      </c>
      <c r="O193">
        <v>9.5500000000000007</v>
      </c>
      <c r="P193" t="s">
        <v>143</v>
      </c>
      <c r="Q193">
        <v>0</v>
      </c>
      <c r="R193">
        <v>0</v>
      </c>
      <c r="S193" t="s">
        <v>144</v>
      </c>
      <c r="T193">
        <v>2</v>
      </c>
      <c r="U193">
        <v>0.91</v>
      </c>
      <c r="V193" t="s">
        <v>145</v>
      </c>
      <c r="W193">
        <v>172</v>
      </c>
      <c r="X193">
        <v>78.180000000000007</v>
      </c>
      <c r="Y193" t="s">
        <v>146</v>
      </c>
      <c r="Z193">
        <v>0</v>
      </c>
      <c r="AA193">
        <v>0</v>
      </c>
      <c r="AB193" t="s">
        <v>147</v>
      </c>
      <c r="AC193">
        <v>1</v>
      </c>
      <c r="AD193">
        <v>0.45</v>
      </c>
      <c r="AE193" t="s">
        <v>148</v>
      </c>
      <c r="AF193">
        <v>2</v>
      </c>
      <c r="AG193">
        <v>0.91</v>
      </c>
      <c r="AH193" t="s">
        <v>149</v>
      </c>
      <c r="AI193">
        <v>22</v>
      </c>
      <c r="AJ193">
        <v>10</v>
      </c>
    </row>
    <row r="194" spans="1:36">
      <c r="A194">
        <v>6</v>
      </c>
      <c r="B194" t="s">
        <v>167</v>
      </c>
      <c r="C194" t="s">
        <v>22</v>
      </c>
      <c r="D194">
        <v>2</v>
      </c>
      <c r="E194">
        <v>155</v>
      </c>
      <c r="F194">
        <v>115</v>
      </c>
      <c r="G194">
        <v>40</v>
      </c>
      <c r="H194">
        <v>3</v>
      </c>
      <c r="I194">
        <v>112</v>
      </c>
      <c r="J194" t="s">
        <v>141</v>
      </c>
      <c r="K194">
        <v>0</v>
      </c>
      <c r="L194">
        <v>0</v>
      </c>
      <c r="M194" t="s">
        <v>142</v>
      </c>
      <c r="N194">
        <v>8</v>
      </c>
      <c r="O194">
        <v>7.14</v>
      </c>
      <c r="P194" t="s">
        <v>143</v>
      </c>
      <c r="Q194">
        <v>1</v>
      </c>
      <c r="R194">
        <v>0.89</v>
      </c>
      <c r="S194" t="s">
        <v>144</v>
      </c>
      <c r="T194">
        <v>2</v>
      </c>
      <c r="U194">
        <v>1.79</v>
      </c>
      <c r="V194" t="s">
        <v>145</v>
      </c>
      <c r="W194">
        <v>59</v>
      </c>
      <c r="X194">
        <v>52.68</v>
      </c>
      <c r="Y194" t="s">
        <v>146</v>
      </c>
      <c r="Z194">
        <v>1</v>
      </c>
      <c r="AA194">
        <v>0.89</v>
      </c>
      <c r="AB194" t="s">
        <v>147</v>
      </c>
      <c r="AC194">
        <v>1</v>
      </c>
      <c r="AD194">
        <v>0.89</v>
      </c>
      <c r="AE194" t="s">
        <v>148</v>
      </c>
      <c r="AF194">
        <v>4</v>
      </c>
      <c r="AG194">
        <v>3.57</v>
      </c>
      <c r="AH194" t="s">
        <v>149</v>
      </c>
      <c r="AI194">
        <v>36</v>
      </c>
      <c r="AJ194">
        <v>32.14</v>
      </c>
    </row>
    <row r="195" spans="1:36">
      <c r="A195">
        <v>6</v>
      </c>
      <c r="B195" t="s">
        <v>167</v>
      </c>
      <c r="C195" t="s">
        <v>23</v>
      </c>
      <c r="D195">
        <v>1</v>
      </c>
      <c r="E195">
        <v>183</v>
      </c>
      <c r="F195">
        <v>162</v>
      </c>
      <c r="G195">
        <v>21</v>
      </c>
      <c r="H195">
        <v>0</v>
      </c>
      <c r="I195">
        <v>162</v>
      </c>
      <c r="J195" t="s">
        <v>141</v>
      </c>
      <c r="K195">
        <v>0</v>
      </c>
      <c r="L195">
        <v>0</v>
      </c>
      <c r="M195" t="s">
        <v>142</v>
      </c>
      <c r="N195">
        <v>2</v>
      </c>
      <c r="O195">
        <v>1.23</v>
      </c>
      <c r="P195" t="s">
        <v>143</v>
      </c>
      <c r="Q195">
        <v>0</v>
      </c>
      <c r="R195">
        <v>0</v>
      </c>
      <c r="S195" t="s">
        <v>144</v>
      </c>
      <c r="T195">
        <v>21</v>
      </c>
      <c r="U195">
        <v>12.96</v>
      </c>
      <c r="V195" t="s">
        <v>145</v>
      </c>
      <c r="W195">
        <v>122</v>
      </c>
      <c r="X195">
        <v>75.31</v>
      </c>
      <c r="Y195" t="s">
        <v>146</v>
      </c>
      <c r="Z195">
        <v>6</v>
      </c>
      <c r="AA195">
        <v>3.7</v>
      </c>
      <c r="AB195" t="s">
        <v>147</v>
      </c>
      <c r="AC195">
        <v>2</v>
      </c>
      <c r="AD195">
        <v>1.23</v>
      </c>
      <c r="AE195" t="s">
        <v>148</v>
      </c>
      <c r="AF195">
        <v>1</v>
      </c>
      <c r="AG195">
        <v>0.62</v>
      </c>
      <c r="AH195" t="s">
        <v>149</v>
      </c>
      <c r="AI195">
        <v>8</v>
      </c>
      <c r="AJ195">
        <v>4.9400000000000004</v>
      </c>
    </row>
    <row r="196" spans="1:36">
      <c r="A196">
        <v>6</v>
      </c>
      <c r="B196" t="s">
        <v>167</v>
      </c>
      <c r="C196" t="s">
        <v>24</v>
      </c>
      <c r="D196">
        <v>1</v>
      </c>
      <c r="E196">
        <v>203</v>
      </c>
      <c r="F196">
        <v>143</v>
      </c>
      <c r="G196">
        <v>60</v>
      </c>
      <c r="H196">
        <v>2</v>
      </c>
      <c r="I196">
        <v>141</v>
      </c>
      <c r="J196" t="s">
        <v>141</v>
      </c>
      <c r="K196">
        <v>1</v>
      </c>
      <c r="L196">
        <v>0.71</v>
      </c>
      <c r="M196" t="s">
        <v>142</v>
      </c>
      <c r="N196">
        <v>17</v>
      </c>
      <c r="O196">
        <v>12.06</v>
      </c>
      <c r="P196" t="s">
        <v>143</v>
      </c>
      <c r="Q196">
        <v>0</v>
      </c>
      <c r="R196">
        <v>0</v>
      </c>
      <c r="S196" t="s">
        <v>144</v>
      </c>
      <c r="T196">
        <v>16</v>
      </c>
      <c r="U196">
        <v>11.35</v>
      </c>
      <c r="V196" t="s">
        <v>145</v>
      </c>
      <c r="W196">
        <v>74</v>
      </c>
      <c r="X196">
        <v>52.48</v>
      </c>
      <c r="Y196" t="s">
        <v>146</v>
      </c>
      <c r="Z196">
        <v>7</v>
      </c>
      <c r="AA196">
        <v>4.96</v>
      </c>
      <c r="AB196" t="s">
        <v>147</v>
      </c>
      <c r="AC196">
        <v>1</v>
      </c>
      <c r="AD196">
        <v>0.71</v>
      </c>
      <c r="AE196" t="s">
        <v>148</v>
      </c>
      <c r="AF196">
        <v>13</v>
      </c>
      <c r="AG196">
        <v>9.2200000000000006</v>
      </c>
      <c r="AH196" t="s">
        <v>149</v>
      </c>
      <c r="AI196">
        <v>12</v>
      </c>
      <c r="AJ196">
        <v>8.51</v>
      </c>
    </row>
    <row r="197" spans="1:36">
      <c r="A197">
        <v>6</v>
      </c>
      <c r="B197" t="s">
        <v>167</v>
      </c>
      <c r="C197" t="s">
        <v>24</v>
      </c>
      <c r="D197">
        <v>2</v>
      </c>
      <c r="E197">
        <v>37</v>
      </c>
      <c r="F197">
        <v>26</v>
      </c>
      <c r="G197">
        <v>11</v>
      </c>
      <c r="H197">
        <v>1</v>
      </c>
      <c r="I197">
        <v>25</v>
      </c>
      <c r="J197" t="s">
        <v>141</v>
      </c>
      <c r="K197">
        <v>0</v>
      </c>
      <c r="L197">
        <v>0</v>
      </c>
      <c r="M197" t="s">
        <v>142</v>
      </c>
      <c r="N197">
        <v>11</v>
      </c>
      <c r="O197">
        <v>44</v>
      </c>
      <c r="P197" t="s">
        <v>143</v>
      </c>
      <c r="Q197">
        <v>0</v>
      </c>
      <c r="R197">
        <v>0</v>
      </c>
      <c r="S197" t="s">
        <v>144</v>
      </c>
      <c r="T197">
        <v>0</v>
      </c>
      <c r="U197">
        <v>0</v>
      </c>
      <c r="V197" t="s">
        <v>145</v>
      </c>
      <c r="W197">
        <v>13</v>
      </c>
      <c r="X197">
        <v>52</v>
      </c>
      <c r="Y197" t="s">
        <v>146</v>
      </c>
      <c r="Z197">
        <v>0</v>
      </c>
      <c r="AA197">
        <v>0</v>
      </c>
      <c r="AB197" t="s">
        <v>147</v>
      </c>
      <c r="AC197">
        <v>0</v>
      </c>
      <c r="AD197">
        <v>0</v>
      </c>
      <c r="AE197" t="s">
        <v>148</v>
      </c>
      <c r="AF197">
        <v>0</v>
      </c>
      <c r="AG197">
        <v>0</v>
      </c>
      <c r="AH197" t="s">
        <v>149</v>
      </c>
      <c r="AI197">
        <v>1</v>
      </c>
      <c r="AJ197">
        <v>4</v>
      </c>
    </row>
    <row r="198" spans="1:36">
      <c r="A198">
        <v>7</v>
      </c>
      <c r="B198" t="s">
        <v>176</v>
      </c>
      <c r="C198" t="s">
        <v>25</v>
      </c>
      <c r="D198">
        <v>1</v>
      </c>
      <c r="E198">
        <v>311</v>
      </c>
      <c r="F198">
        <v>212</v>
      </c>
      <c r="G198">
        <v>99</v>
      </c>
      <c r="H198">
        <v>0</v>
      </c>
      <c r="I198">
        <v>212</v>
      </c>
      <c r="J198" t="s">
        <v>141</v>
      </c>
      <c r="K198">
        <v>0</v>
      </c>
      <c r="L198">
        <v>0</v>
      </c>
      <c r="M198" t="s">
        <v>142</v>
      </c>
      <c r="N198">
        <v>16</v>
      </c>
      <c r="O198">
        <v>7.55</v>
      </c>
      <c r="P198" t="s">
        <v>143</v>
      </c>
      <c r="Q198">
        <v>0</v>
      </c>
      <c r="R198">
        <v>0</v>
      </c>
      <c r="S198" t="s">
        <v>144</v>
      </c>
      <c r="T198">
        <v>1</v>
      </c>
      <c r="U198">
        <v>0.47</v>
      </c>
      <c r="V198" t="s">
        <v>145</v>
      </c>
      <c r="W198">
        <v>140</v>
      </c>
      <c r="X198">
        <v>66.040000000000006</v>
      </c>
      <c r="Y198" t="s">
        <v>146</v>
      </c>
      <c r="Z198">
        <v>7</v>
      </c>
      <c r="AA198">
        <v>3.3</v>
      </c>
      <c r="AB198" t="s">
        <v>147</v>
      </c>
      <c r="AC198">
        <v>1</v>
      </c>
      <c r="AD198">
        <v>0.47</v>
      </c>
      <c r="AE198" t="s">
        <v>148</v>
      </c>
      <c r="AF198">
        <v>4</v>
      </c>
      <c r="AG198">
        <v>1.89</v>
      </c>
      <c r="AH198" t="s">
        <v>149</v>
      </c>
      <c r="AI198">
        <v>43</v>
      </c>
      <c r="AJ198">
        <v>20.28</v>
      </c>
    </row>
    <row r="199" spans="1:36">
      <c r="A199">
        <v>7</v>
      </c>
      <c r="B199" t="s">
        <v>176</v>
      </c>
      <c r="C199" t="s">
        <v>25</v>
      </c>
      <c r="D199">
        <v>2</v>
      </c>
      <c r="E199">
        <v>216</v>
      </c>
      <c r="F199">
        <v>168</v>
      </c>
      <c r="G199">
        <v>48</v>
      </c>
      <c r="H199">
        <v>2</v>
      </c>
      <c r="I199">
        <v>166</v>
      </c>
      <c r="J199" t="s">
        <v>141</v>
      </c>
      <c r="K199">
        <v>0</v>
      </c>
      <c r="L199">
        <v>0</v>
      </c>
      <c r="M199" t="s">
        <v>142</v>
      </c>
      <c r="N199">
        <v>43</v>
      </c>
      <c r="O199">
        <v>25.9</v>
      </c>
      <c r="P199" t="s">
        <v>143</v>
      </c>
      <c r="Q199">
        <v>3</v>
      </c>
      <c r="R199">
        <v>1.81</v>
      </c>
      <c r="S199" t="s">
        <v>144</v>
      </c>
      <c r="T199">
        <v>0</v>
      </c>
      <c r="U199">
        <v>0</v>
      </c>
      <c r="V199" t="s">
        <v>145</v>
      </c>
      <c r="W199">
        <v>66</v>
      </c>
      <c r="X199">
        <v>39.76</v>
      </c>
      <c r="Y199" t="s">
        <v>146</v>
      </c>
      <c r="Z199">
        <v>27</v>
      </c>
      <c r="AA199">
        <v>16.27</v>
      </c>
      <c r="AB199" t="s">
        <v>147</v>
      </c>
      <c r="AC199">
        <v>4</v>
      </c>
      <c r="AD199">
        <v>2.41</v>
      </c>
      <c r="AE199" t="s">
        <v>148</v>
      </c>
      <c r="AF199">
        <v>3</v>
      </c>
      <c r="AG199">
        <v>1.81</v>
      </c>
      <c r="AH199" t="s">
        <v>149</v>
      </c>
      <c r="AI199">
        <v>20</v>
      </c>
      <c r="AJ199">
        <v>12.05</v>
      </c>
    </row>
    <row r="200" spans="1:36">
      <c r="A200">
        <v>7</v>
      </c>
      <c r="B200" t="s">
        <v>176</v>
      </c>
      <c r="C200" t="s">
        <v>26</v>
      </c>
      <c r="D200">
        <v>1</v>
      </c>
      <c r="E200">
        <v>1128</v>
      </c>
      <c r="F200">
        <v>848</v>
      </c>
      <c r="G200">
        <v>280</v>
      </c>
      <c r="H200">
        <v>7</v>
      </c>
      <c r="I200">
        <v>841</v>
      </c>
      <c r="J200" t="s">
        <v>141</v>
      </c>
      <c r="K200">
        <v>1</v>
      </c>
      <c r="L200">
        <v>0.12</v>
      </c>
      <c r="M200" t="s">
        <v>142</v>
      </c>
      <c r="N200">
        <v>318</v>
      </c>
      <c r="O200">
        <v>37.81</v>
      </c>
      <c r="P200" t="s">
        <v>143</v>
      </c>
      <c r="Q200">
        <v>10</v>
      </c>
      <c r="R200">
        <v>1.19</v>
      </c>
      <c r="S200" t="s">
        <v>144</v>
      </c>
      <c r="T200">
        <v>1</v>
      </c>
      <c r="U200">
        <v>0.12</v>
      </c>
      <c r="V200" t="s">
        <v>145</v>
      </c>
      <c r="W200">
        <v>390</v>
      </c>
      <c r="X200">
        <v>46.37</v>
      </c>
      <c r="Y200" t="s">
        <v>146</v>
      </c>
      <c r="Z200">
        <v>29</v>
      </c>
      <c r="AA200">
        <v>3.45</v>
      </c>
      <c r="AB200" t="s">
        <v>147</v>
      </c>
      <c r="AC200">
        <v>14</v>
      </c>
      <c r="AD200">
        <v>1.66</v>
      </c>
      <c r="AE200" t="s">
        <v>148</v>
      </c>
      <c r="AF200">
        <v>26</v>
      </c>
      <c r="AG200">
        <v>3.09</v>
      </c>
      <c r="AH200" t="s">
        <v>149</v>
      </c>
      <c r="AI200">
        <v>52</v>
      </c>
      <c r="AJ200">
        <v>6.18</v>
      </c>
    </row>
    <row r="201" spans="1:36">
      <c r="A201">
        <v>7</v>
      </c>
      <c r="B201" t="s">
        <v>176</v>
      </c>
      <c r="C201" t="s">
        <v>26</v>
      </c>
      <c r="D201">
        <v>2</v>
      </c>
      <c r="E201">
        <v>132</v>
      </c>
      <c r="F201">
        <v>114</v>
      </c>
      <c r="G201">
        <v>18</v>
      </c>
      <c r="H201">
        <v>1</v>
      </c>
      <c r="I201">
        <v>113</v>
      </c>
      <c r="J201" t="s">
        <v>141</v>
      </c>
      <c r="K201">
        <v>0</v>
      </c>
      <c r="L201">
        <v>0</v>
      </c>
      <c r="M201" t="s">
        <v>142</v>
      </c>
      <c r="N201">
        <v>44</v>
      </c>
      <c r="O201">
        <v>38.94</v>
      </c>
      <c r="P201" t="s">
        <v>143</v>
      </c>
      <c r="Q201">
        <v>0</v>
      </c>
      <c r="R201">
        <v>0</v>
      </c>
      <c r="S201" t="s">
        <v>144</v>
      </c>
      <c r="T201">
        <v>1</v>
      </c>
      <c r="U201">
        <v>0.88</v>
      </c>
      <c r="V201" t="s">
        <v>145</v>
      </c>
      <c r="W201">
        <v>51</v>
      </c>
      <c r="X201">
        <v>45.13</v>
      </c>
      <c r="Y201" t="s">
        <v>146</v>
      </c>
      <c r="Z201">
        <v>1</v>
      </c>
      <c r="AA201">
        <v>0.88</v>
      </c>
      <c r="AB201" t="s">
        <v>147</v>
      </c>
      <c r="AC201">
        <v>10</v>
      </c>
      <c r="AD201">
        <v>8.85</v>
      </c>
      <c r="AE201" t="s">
        <v>148</v>
      </c>
      <c r="AF201">
        <v>0</v>
      </c>
      <c r="AG201">
        <v>0</v>
      </c>
      <c r="AH201" t="s">
        <v>149</v>
      </c>
      <c r="AI201">
        <v>6</v>
      </c>
      <c r="AJ201">
        <v>5.31</v>
      </c>
    </row>
    <row r="202" spans="1:36">
      <c r="A202">
        <v>7</v>
      </c>
      <c r="B202" t="s">
        <v>176</v>
      </c>
      <c r="C202" t="s">
        <v>26</v>
      </c>
      <c r="D202">
        <v>3</v>
      </c>
      <c r="E202">
        <v>189</v>
      </c>
      <c r="F202">
        <v>133</v>
      </c>
      <c r="G202">
        <v>56</v>
      </c>
      <c r="H202">
        <v>0</v>
      </c>
      <c r="I202">
        <v>133</v>
      </c>
      <c r="J202" t="s">
        <v>141</v>
      </c>
      <c r="K202">
        <v>0</v>
      </c>
      <c r="L202">
        <v>0</v>
      </c>
      <c r="M202" t="s">
        <v>142</v>
      </c>
      <c r="N202">
        <v>46</v>
      </c>
      <c r="O202">
        <v>34.590000000000003</v>
      </c>
      <c r="P202" t="s">
        <v>143</v>
      </c>
      <c r="Q202">
        <v>21</v>
      </c>
      <c r="R202">
        <v>15.79</v>
      </c>
      <c r="S202" t="s">
        <v>144</v>
      </c>
      <c r="T202">
        <v>0</v>
      </c>
      <c r="U202">
        <v>0</v>
      </c>
      <c r="V202" t="s">
        <v>145</v>
      </c>
      <c r="W202">
        <v>57</v>
      </c>
      <c r="X202">
        <v>42.86</v>
      </c>
      <c r="Y202" t="s">
        <v>146</v>
      </c>
      <c r="Z202">
        <v>5</v>
      </c>
      <c r="AA202">
        <v>3.76</v>
      </c>
      <c r="AB202" t="s">
        <v>147</v>
      </c>
      <c r="AC202">
        <v>1</v>
      </c>
      <c r="AD202">
        <v>0.75</v>
      </c>
      <c r="AE202" t="s">
        <v>148</v>
      </c>
      <c r="AF202">
        <v>2</v>
      </c>
      <c r="AG202">
        <v>1.5</v>
      </c>
      <c r="AH202" t="s">
        <v>149</v>
      </c>
      <c r="AI202">
        <v>1</v>
      </c>
      <c r="AJ202">
        <v>0.75</v>
      </c>
    </row>
    <row r="203" spans="1:36">
      <c r="A203">
        <v>7</v>
      </c>
      <c r="B203" t="s">
        <v>176</v>
      </c>
      <c r="C203" t="s">
        <v>26</v>
      </c>
      <c r="D203">
        <v>4</v>
      </c>
      <c r="E203">
        <v>61</v>
      </c>
      <c r="F203">
        <v>41</v>
      </c>
      <c r="G203">
        <v>20</v>
      </c>
      <c r="H203">
        <v>0</v>
      </c>
      <c r="I203">
        <v>41</v>
      </c>
      <c r="J203" t="s">
        <v>141</v>
      </c>
      <c r="K203">
        <v>0</v>
      </c>
      <c r="L203">
        <v>0</v>
      </c>
      <c r="M203" t="s">
        <v>142</v>
      </c>
      <c r="N203">
        <v>9</v>
      </c>
      <c r="O203">
        <v>21.95</v>
      </c>
      <c r="P203" t="s">
        <v>143</v>
      </c>
      <c r="Q203">
        <v>1</v>
      </c>
      <c r="R203">
        <v>2.44</v>
      </c>
      <c r="S203" t="s">
        <v>144</v>
      </c>
      <c r="T203">
        <v>0</v>
      </c>
      <c r="U203">
        <v>0</v>
      </c>
      <c r="V203" t="s">
        <v>145</v>
      </c>
      <c r="W203">
        <v>25</v>
      </c>
      <c r="X203">
        <v>60.98</v>
      </c>
      <c r="Y203" t="s">
        <v>146</v>
      </c>
      <c r="Z203">
        <v>0</v>
      </c>
      <c r="AA203">
        <v>0</v>
      </c>
      <c r="AB203" t="s">
        <v>147</v>
      </c>
      <c r="AC203">
        <v>0</v>
      </c>
      <c r="AD203">
        <v>0</v>
      </c>
      <c r="AE203" t="s">
        <v>148</v>
      </c>
      <c r="AF203">
        <v>2</v>
      </c>
      <c r="AG203">
        <v>4.88</v>
      </c>
      <c r="AH203" t="s">
        <v>149</v>
      </c>
      <c r="AI203">
        <v>4</v>
      </c>
      <c r="AJ203">
        <v>9.76</v>
      </c>
    </row>
    <row r="204" spans="1:36">
      <c r="A204">
        <v>7</v>
      </c>
      <c r="B204" t="s">
        <v>176</v>
      </c>
      <c r="C204" t="s">
        <v>26</v>
      </c>
      <c r="D204">
        <v>5</v>
      </c>
      <c r="E204">
        <v>238</v>
      </c>
      <c r="F204">
        <v>195</v>
      </c>
      <c r="G204">
        <v>43</v>
      </c>
      <c r="H204">
        <v>1</v>
      </c>
      <c r="I204">
        <v>194</v>
      </c>
      <c r="J204" t="s">
        <v>141</v>
      </c>
      <c r="K204">
        <v>0</v>
      </c>
      <c r="L204">
        <v>0</v>
      </c>
      <c r="M204" t="s">
        <v>142</v>
      </c>
      <c r="N204">
        <v>65</v>
      </c>
      <c r="O204">
        <v>33.51</v>
      </c>
      <c r="P204" t="s">
        <v>143</v>
      </c>
      <c r="Q204">
        <v>0</v>
      </c>
      <c r="R204">
        <v>0</v>
      </c>
      <c r="S204" t="s">
        <v>144</v>
      </c>
      <c r="T204">
        <v>0</v>
      </c>
      <c r="U204">
        <v>0</v>
      </c>
      <c r="V204" t="s">
        <v>145</v>
      </c>
      <c r="W204">
        <v>103</v>
      </c>
      <c r="X204">
        <v>53.09</v>
      </c>
      <c r="Y204" t="s">
        <v>146</v>
      </c>
      <c r="Z204">
        <v>4</v>
      </c>
      <c r="AA204">
        <v>2.06</v>
      </c>
      <c r="AB204" t="s">
        <v>147</v>
      </c>
      <c r="AC204">
        <v>1</v>
      </c>
      <c r="AD204">
        <v>0.52</v>
      </c>
      <c r="AE204" t="s">
        <v>148</v>
      </c>
      <c r="AF204">
        <v>10</v>
      </c>
      <c r="AG204">
        <v>5.15</v>
      </c>
      <c r="AH204" t="s">
        <v>149</v>
      </c>
      <c r="AI204">
        <v>11</v>
      </c>
      <c r="AJ204">
        <v>5.67</v>
      </c>
    </row>
    <row r="205" spans="1:36">
      <c r="A205">
        <v>7</v>
      </c>
      <c r="B205" t="s">
        <v>176</v>
      </c>
      <c r="C205" t="s">
        <v>26</v>
      </c>
      <c r="D205">
        <v>6</v>
      </c>
      <c r="E205">
        <v>72</v>
      </c>
      <c r="F205">
        <v>56</v>
      </c>
      <c r="G205">
        <v>16</v>
      </c>
      <c r="H205">
        <v>0</v>
      </c>
      <c r="I205">
        <v>56</v>
      </c>
      <c r="J205" t="s">
        <v>141</v>
      </c>
      <c r="K205">
        <v>0</v>
      </c>
      <c r="L205">
        <v>0</v>
      </c>
      <c r="M205" t="s">
        <v>142</v>
      </c>
      <c r="N205">
        <v>22</v>
      </c>
      <c r="O205">
        <v>39.29</v>
      </c>
      <c r="P205" t="s">
        <v>143</v>
      </c>
      <c r="Q205">
        <v>0</v>
      </c>
      <c r="R205">
        <v>0</v>
      </c>
      <c r="S205" t="s">
        <v>144</v>
      </c>
      <c r="T205">
        <v>0</v>
      </c>
      <c r="U205">
        <v>0</v>
      </c>
      <c r="V205" t="s">
        <v>145</v>
      </c>
      <c r="W205">
        <v>33</v>
      </c>
      <c r="X205">
        <v>58.93</v>
      </c>
      <c r="Y205" t="s">
        <v>146</v>
      </c>
      <c r="Z205">
        <v>0</v>
      </c>
      <c r="AA205">
        <v>0</v>
      </c>
      <c r="AB205" t="s">
        <v>147</v>
      </c>
      <c r="AC205">
        <v>1</v>
      </c>
      <c r="AD205">
        <v>1.79</v>
      </c>
      <c r="AE205" t="s">
        <v>148</v>
      </c>
      <c r="AF205">
        <v>0</v>
      </c>
      <c r="AG205">
        <v>0</v>
      </c>
      <c r="AH205" t="s">
        <v>149</v>
      </c>
      <c r="AI205">
        <v>0</v>
      </c>
      <c r="AJ205">
        <v>0</v>
      </c>
    </row>
    <row r="206" spans="1:36">
      <c r="A206">
        <v>7</v>
      </c>
      <c r="B206" t="s">
        <v>176</v>
      </c>
      <c r="C206" t="s">
        <v>27</v>
      </c>
      <c r="D206">
        <v>1</v>
      </c>
      <c r="E206">
        <v>800</v>
      </c>
      <c r="F206">
        <v>609</v>
      </c>
      <c r="G206">
        <v>191</v>
      </c>
      <c r="H206">
        <v>8</v>
      </c>
      <c r="I206">
        <v>601</v>
      </c>
      <c r="J206" t="s">
        <v>141</v>
      </c>
      <c r="K206">
        <v>12</v>
      </c>
      <c r="L206">
        <v>2</v>
      </c>
      <c r="M206" t="s">
        <v>142</v>
      </c>
      <c r="N206">
        <v>179</v>
      </c>
      <c r="O206">
        <v>29.78</v>
      </c>
      <c r="P206" t="s">
        <v>143</v>
      </c>
      <c r="Q206">
        <v>4</v>
      </c>
      <c r="R206">
        <v>0.67</v>
      </c>
      <c r="S206" t="s">
        <v>144</v>
      </c>
      <c r="T206">
        <v>6</v>
      </c>
      <c r="U206">
        <v>1</v>
      </c>
      <c r="V206" t="s">
        <v>145</v>
      </c>
      <c r="W206">
        <v>252</v>
      </c>
      <c r="X206">
        <v>41.93</v>
      </c>
      <c r="Y206" t="s">
        <v>146</v>
      </c>
      <c r="Z206">
        <v>46</v>
      </c>
      <c r="AA206">
        <v>7.65</v>
      </c>
      <c r="AB206" t="s">
        <v>147</v>
      </c>
      <c r="AC206">
        <v>18</v>
      </c>
      <c r="AD206">
        <v>3</v>
      </c>
      <c r="AE206" t="s">
        <v>148</v>
      </c>
      <c r="AF206">
        <v>2</v>
      </c>
      <c r="AG206">
        <v>0.33</v>
      </c>
      <c r="AH206" t="s">
        <v>149</v>
      </c>
      <c r="AI206">
        <v>82</v>
      </c>
      <c r="AJ206">
        <v>13.64</v>
      </c>
    </row>
    <row r="207" spans="1:36">
      <c r="A207">
        <v>7</v>
      </c>
      <c r="B207" t="s">
        <v>176</v>
      </c>
      <c r="C207" t="s">
        <v>27</v>
      </c>
      <c r="D207">
        <v>2</v>
      </c>
      <c r="E207">
        <v>701</v>
      </c>
      <c r="F207">
        <v>548</v>
      </c>
      <c r="G207">
        <v>153</v>
      </c>
      <c r="H207">
        <v>6</v>
      </c>
      <c r="I207">
        <v>542</v>
      </c>
      <c r="J207" t="s">
        <v>141</v>
      </c>
      <c r="K207">
        <v>10</v>
      </c>
      <c r="L207">
        <v>1.85</v>
      </c>
      <c r="M207" t="s">
        <v>142</v>
      </c>
      <c r="N207">
        <v>231</v>
      </c>
      <c r="O207">
        <v>42.62</v>
      </c>
      <c r="P207" t="s">
        <v>143</v>
      </c>
      <c r="Q207">
        <v>0</v>
      </c>
      <c r="R207">
        <v>0</v>
      </c>
      <c r="S207" t="s">
        <v>144</v>
      </c>
      <c r="T207">
        <v>1</v>
      </c>
      <c r="U207">
        <v>0.18</v>
      </c>
      <c r="V207" t="s">
        <v>145</v>
      </c>
      <c r="W207">
        <v>170</v>
      </c>
      <c r="X207">
        <v>31.37</v>
      </c>
      <c r="Y207" t="s">
        <v>146</v>
      </c>
      <c r="Z207">
        <v>51</v>
      </c>
      <c r="AA207">
        <v>9.41</v>
      </c>
      <c r="AB207" t="s">
        <v>147</v>
      </c>
      <c r="AC207">
        <v>8</v>
      </c>
      <c r="AD207">
        <v>1.48</v>
      </c>
      <c r="AE207" t="s">
        <v>148</v>
      </c>
      <c r="AF207">
        <v>15</v>
      </c>
      <c r="AG207">
        <v>2.77</v>
      </c>
      <c r="AH207" t="s">
        <v>149</v>
      </c>
      <c r="AI207">
        <v>56</v>
      </c>
      <c r="AJ207">
        <v>10.33</v>
      </c>
    </row>
    <row r="208" spans="1:36">
      <c r="A208">
        <v>7</v>
      </c>
      <c r="B208" t="s">
        <v>176</v>
      </c>
      <c r="C208" t="s">
        <v>27</v>
      </c>
      <c r="D208">
        <v>3</v>
      </c>
      <c r="E208">
        <v>336</v>
      </c>
      <c r="F208">
        <v>251</v>
      </c>
      <c r="G208">
        <v>85</v>
      </c>
      <c r="H208">
        <v>9</v>
      </c>
      <c r="I208">
        <v>242</v>
      </c>
      <c r="J208" t="s">
        <v>141</v>
      </c>
      <c r="K208">
        <v>0</v>
      </c>
      <c r="L208">
        <v>0</v>
      </c>
      <c r="M208" t="s">
        <v>142</v>
      </c>
      <c r="N208">
        <v>87</v>
      </c>
      <c r="O208">
        <v>35.950000000000003</v>
      </c>
      <c r="P208" t="s">
        <v>143</v>
      </c>
      <c r="Q208">
        <v>0</v>
      </c>
      <c r="R208">
        <v>0</v>
      </c>
      <c r="S208" t="s">
        <v>144</v>
      </c>
      <c r="T208">
        <v>4</v>
      </c>
      <c r="U208">
        <v>1.65</v>
      </c>
      <c r="V208" t="s">
        <v>145</v>
      </c>
      <c r="W208">
        <v>87</v>
      </c>
      <c r="X208">
        <v>35.950000000000003</v>
      </c>
      <c r="Y208" t="s">
        <v>146</v>
      </c>
      <c r="Z208">
        <v>29</v>
      </c>
      <c r="AA208">
        <v>11.98</v>
      </c>
      <c r="AB208" t="s">
        <v>147</v>
      </c>
      <c r="AC208">
        <v>5</v>
      </c>
      <c r="AD208">
        <v>2.0699999999999998</v>
      </c>
      <c r="AE208" t="s">
        <v>148</v>
      </c>
      <c r="AF208">
        <v>3</v>
      </c>
      <c r="AG208">
        <v>1.24</v>
      </c>
      <c r="AH208" t="s">
        <v>149</v>
      </c>
      <c r="AI208">
        <v>27</v>
      </c>
      <c r="AJ208">
        <v>11.16</v>
      </c>
    </row>
    <row r="209" spans="1:36">
      <c r="A209">
        <v>7</v>
      </c>
      <c r="B209" t="s">
        <v>176</v>
      </c>
      <c r="C209" t="s">
        <v>27</v>
      </c>
      <c r="D209">
        <v>4</v>
      </c>
      <c r="E209">
        <v>163</v>
      </c>
      <c r="F209">
        <v>132</v>
      </c>
      <c r="G209">
        <v>31</v>
      </c>
      <c r="H209">
        <v>0</v>
      </c>
      <c r="I209">
        <v>132</v>
      </c>
      <c r="J209" t="s">
        <v>141</v>
      </c>
      <c r="K209">
        <v>4</v>
      </c>
      <c r="L209">
        <v>3.03</v>
      </c>
      <c r="M209" t="s">
        <v>142</v>
      </c>
      <c r="N209">
        <v>41</v>
      </c>
      <c r="O209">
        <v>31.06</v>
      </c>
      <c r="P209" t="s">
        <v>143</v>
      </c>
      <c r="Q209">
        <v>0</v>
      </c>
      <c r="R209">
        <v>0</v>
      </c>
      <c r="S209" t="s">
        <v>144</v>
      </c>
      <c r="T209">
        <v>0</v>
      </c>
      <c r="U209">
        <v>0</v>
      </c>
      <c r="V209" t="s">
        <v>145</v>
      </c>
      <c r="W209">
        <v>51</v>
      </c>
      <c r="X209">
        <v>38.64</v>
      </c>
      <c r="Y209" t="s">
        <v>146</v>
      </c>
      <c r="Z209">
        <v>9</v>
      </c>
      <c r="AA209">
        <v>6.82</v>
      </c>
      <c r="AB209" t="s">
        <v>147</v>
      </c>
      <c r="AC209">
        <v>5</v>
      </c>
      <c r="AD209">
        <v>3.79</v>
      </c>
      <c r="AE209" t="s">
        <v>148</v>
      </c>
      <c r="AF209">
        <v>1</v>
      </c>
      <c r="AG209">
        <v>0.76</v>
      </c>
      <c r="AH209" t="s">
        <v>149</v>
      </c>
      <c r="AI209">
        <v>21</v>
      </c>
      <c r="AJ209">
        <v>15.91</v>
      </c>
    </row>
    <row r="210" spans="1:36">
      <c r="A210">
        <v>7</v>
      </c>
      <c r="B210" t="s">
        <v>176</v>
      </c>
      <c r="C210" t="s">
        <v>27</v>
      </c>
      <c r="D210">
        <v>5</v>
      </c>
      <c r="E210">
        <v>128</v>
      </c>
      <c r="F210">
        <v>108</v>
      </c>
      <c r="G210">
        <v>20</v>
      </c>
      <c r="H210">
        <v>2</v>
      </c>
      <c r="I210">
        <v>106</v>
      </c>
      <c r="J210" t="s">
        <v>141</v>
      </c>
      <c r="K210">
        <v>0</v>
      </c>
      <c r="L210">
        <v>0</v>
      </c>
      <c r="M210" t="s">
        <v>142</v>
      </c>
      <c r="N210">
        <v>36</v>
      </c>
      <c r="O210">
        <v>33.96</v>
      </c>
      <c r="P210" t="s">
        <v>143</v>
      </c>
      <c r="Q210">
        <v>0</v>
      </c>
      <c r="R210">
        <v>0</v>
      </c>
      <c r="S210" t="s">
        <v>144</v>
      </c>
      <c r="T210">
        <v>0</v>
      </c>
      <c r="U210">
        <v>0</v>
      </c>
      <c r="V210" t="s">
        <v>145</v>
      </c>
      <c r="W210">
        <v>52</v>
      </c>
      <c r="X210">
        <v>49.06</v>
      </c>
      <c r="Y210" t="s">
        <v>146</v>
      </c>
      <c r="Z210">
        <v>8</v>
      </c>
      <c r="AA210">
        <v>7.55</v>
      </c>
      <c r="AB210" t="s">
        <v>147</v>
      </c>
      <c r="AC210">
        <v>4</v>
      </c>
      <c r="AD210">
        <v>3.77</v>
      </c>
      <c r="AE210" t="s">
        <v>148</v>
      </c>
      <c r="AF210">
        <v>1</v>
      </c>
      <c r="AG210">
        <v>0.94</v>
      </c>
      <c r="AH210" t="s">
        <v>149</v>
      </c>
      <c r="AI210">
        <v>5</v>
      </c>
      <c r="AJ210">
        <v>4.72</v>
      </c>
    </row>
    <row r="211" spans="1:36">
      <c r="A211">
        <v>7</v>
      </c>
      <c r="B211" t="s">
        <v>176</v>
      </c>
      <c r="C211" t="s">
        <v>28</v>
      </c>
      <c r="D211">
        <v>1</v>
      </c>
      <c r="E211">
        <v>280</v>
      </c>
      <c r="F211">
        <v>197</v>
      </c>
      <c r="G211">
        <v>83</v>
      </c>
      <c r="H211">
        <v>1</v>
      </c>
      <c r="I211">
        <v>196</v>
      </c>
      <c r="J211" t="s">
        <v>141</v>
      </c>
      <c r="K211">
        <v>2</v>
      </c>
      <c r="L211">
        <v>1.02</v>
      </c>
      <c r="M211" t="s">
        <v>142</v>
      </c>
      <c r="N211">
        <v>30</v>
      </c>
      <c r="O211">
        <v>15.31</v>
      </c>
      <c r="P211" t="s">
        <v>143</v>
      </c>
      <c r="Q211">
        <v>0</v>
      </c>
      <c r="R211">
        <v>0</v>
      </c>
      <c r="S211" t="s">
        <v>144</v>
      </c>
      <c r="T211">
        <v>7</v>
      </c>
      <c r="U211">
        <v>3.57</v>
      </c>
      <c r="V211" t="s">
        <v>145</v>
      </c>
      <c r="W211">
        <v>133</v>
      </c>
      <c r="X211">
        <v>67.86</v>
      </c>
      <c r="Y211" t="s">
        <v>146</v>
      </c>
      <c r="Z211">
        <v>11</v>
      </c>
      <c r="AA211">
        <v>5.61</v>
      </c>
      <c r="AB211" t="s">
        <v>147</v>
      </c>
      <c r="AC211">
        <v>6</v>
      </c>
      <c r="AD211">
        <v>3.06</v>
      </c>
      <c r="AE211" t="s">
        <v>148</v>
      </c>
      <c r="AF211">
        <v>2</v>
      </c>
      <c r="AG211">
        <v>1.02</v>
      </c>
      <c r="AH211" t="s">
        <v>149</v>
      </c>
      <c r="AI211">
        <v>5</v>
      </c>
      <c r="AJ211">
        <v>2.5499999999999998</v>
      </c>
    </row>
    <row r="212" spans="1:36">
      <c r="A212">
        <v>7</v>
      </c>
      <c r="B212" t="s">
        <v>176</v>
      </c>
      <c r="C212" t="s">
        <v>28</v>
      </c>
      <c r="D212">
        <v>2</v>
      </c>
      <c r="E212">
        <v>127</v>
      </c>
      <c r="F212">
        <v>86</v>
      </c>
      <c r="G212">
        <v>41</v>
      </c>
      <c r="H212">
        <v>1</v>
      </c>
      <c r="I212">
        <v>85</v>
      </c>
      <c r="J212" t="s">
        <v>141</v>
      </c>
      <c r="K212">
        <v>0</v>
      </c>
      <c r="L212">
        <v>0</v>
      </c>
      <c r="M212" t="s">
        <v>142</v>
      </c>
      <c r="N212">
        <v>4</v>
      </c>
      <c r="O212">
        <v>4.71</v>
      </c>
      <c r="P212" t="s">
        <v>143</v>
      </c>
      <c r="Q212">
        <v>1</v>
      </c>
      <c r="R212">
        <v>1.18</v>
      </c>
      <c r="S212" t="s">
        <v>144</v>
      </c>
      <c r="T212">
        <v>4</v>
      </c>
      <c r="U212">
        <v>4.71</v>
      </c>
      <c r="V212" t="s">
        <v>145</v>
      </c>
      <c r="W212">
        <v>45</v>
      </c>
      <c r="X212">
        <v>52.94</v>
      </c>
      <c r="Y212" t="s">
        <v>146</v>
      </c>
      <c r="Z212">
        <v>11</v>
      </c>
      <c r="AA212">
        <v>12.94</v>
      </c>
      <c r="AB212" t="s">
        <v>147</v>
      </c>
      <c r="AC212">
        <v>13</v>
      </c>
      <c r="AD212">
        <v>15.29</v>
      </c>
      <c r="AE212" t="s">
        <v>148</v>
      </c>
      <c r="AF212">
        <v>6</v>
      </c>
      <c r="AG212">
        <v>7.06</v>
      </c>
      <c r="AH212" t="s">
        <v>149</v>
      </c>
      <c r="AI212">
        <v>1</v>
      </c>
      <c r="AJ212">
        <v>1.18</v>
      </c>
    </row>
    <row r="213" spans="1:36">
      <c r="A213">
        <v>7</v>
      </c>
      <c r="B213" t="s">
        <v>176</v>
      </c>
      <c r="C213" t="s">
        <v>28</v>
      </c>
      <c r="D213">
        <v>3</v>
      </c>
      <c r="E213">
        <v>119</v>
      </c>
      <c r="F213">
        <v>85</v>
      </c>
      <c r="G213">
        <v>34</v>
      </c>
      <c r="H213">
        <v>1</v>
      </c>
      <c r="I213">
        <v>84</v>
      </c>
      <c r="J213" t="s">
        <v>141</v>
      </c>
      <c r="K213">
        <v>0</v>
      </c>
      <c r="L213">
        <v>0</v>
      </c>
      <c r="M213" t="s">
        <v>142</v>
      </c>
      <c r="N213">
        <v>14</v>
      </c>
      <c r="O213">
        <v>16.670000000000002</v>
      </c>
      <c r="P213" t="s">
        <v>143</v>
      </c>
      <c r="Q213">
        <v>0</v>
      </c>
      <c r="R213">
        <v>0</v>
      </c>
      <c r="S213" t="s">
        <v>144</v>
      </c>
      <c r="T213">
        <v>3</v>
      </c>
      <c r="U213">
        <v>3.57</v>
      </c>
      <c r="V213" t="s">
        <v>145</v>
      </c>
      <c r="W213">
        <v>54</v>
      </c>
      <c r="X213">
        <v>64.290000000000006</v>
      </c>
      <c r="Y213" t="s">
        <v>146</v>
      </c>
      <c r="Z213">
        <v>5</v>
      </c>
      <c r="AA213">
        <v>5.95</v>
      </c>
      <c r="AB213" t="s">
        <v>147</v>
      </c>
      <c r="AC213">
        <v>3</v>
      </c>
      <c r="AD213">
        <v>3.57</v>
      </c>
      <c r="AE213" t="s">
        <v>148</v>
      </c>
      <c r="AF213">
        <v>2</v>
      </c>
      <c r="AG213">
        <v>2.38</v>
      </c>
      <c r="AH213" t="s">
        <v>149</v>
      </c>
      <c r="AI213">
        <v>3</v>
      </c>
      <c r="AJ213">
        <v>3.57</v>
      </c>
    </row>
    <row r="214" spans="1:36">
      <c r="A214">
        <v>7</v>
      </c>
      <c r="B214" t="s">
        <v>176</v>
      </c>
      <c r="C214" t="s">
        <v>28</v>
      </c>
      <c r="D214">
        <v>4</v>
      </c>
      <c r="E214">
        <v>82</v>
      </c>
      <c r="F214">
        <v>67</v>
      </c>
      <c r="G214">
        <v>15</v>
      </c>
      <c r="H214">
        <v>0</v>
      </c>
      <c r="I214">
        <v>67</v>
      </c>
      <c r="J214" t="s">
        <v>141</v>
      </c>
      <c r="K214">
        <v>0</v>
      </c>
      <c r="L214">
        <v>0</v>
      </c>
      <c r="M214" t="s">
        <v>142</v>
      </c>
      <c r="N214">
        <v>1</v>
      </c>
      <c r="O214">
        <v>1.49</v>
      </c>
      <c r="P214" t="s">
        <v>143</v>
      </c>
      <c r="Q214">
        <v>0</v>
      </c>
      <c r="R214">
        <v>0</v>
      </c>
      <c r="S214" t="s">
        <v>144</v>
      </c>
      <c r="T214">
        <v>0</v>
      </c>
      <c r="U214">
        <v>0</v>
      </c>
      <c r="V214" t="s">
        <v>145</v>
      </c>
      <c r="W214">
        <v>40</v>
      </c>
      <c r="X214">
        <v>59.7</v>
      </c>
      <c r="Y214" t="s">
        <v>146</v>
      </c>
      <c r="Z214">
        <v>4</v>
      </c>
      <c r="AA214">
        <v>5.97</v>
      </c>
      <c r="AB214" t="s">
        <v>147</v>
      </c>
      <c r="AC214">
        <v>6</v>
      </c>
      <c r="AD214">
        <v>8.9600000000000009</v>
      </c>
      <c r="AE214" t="s">
        <v>148</v>
      </c>
      <c r="AF214">
        <v>12</v>
      </c>
      <c r="AG214">
        <v>17.91</v>
      </c>
      <c r="AH214" t="s">
        <v>149</v>
      </c>
      <c r="AI214">
        <v>4</v>
      </c>
      <c r="AJ214">
        <v>5.97</v>
      </c>
    </row>
    <row r="215" spans="1:36">
      <c r="A215">
        <v>7</v>
      </c>
      <c r="B215" t="s">
        <v>176</v>
      </c>
      <c r="C215" t="s">
        <v>177</v>
      </c>
      <c r="D215">
        <v>1</v>
      </c>
      <c r="E215">
        <v>248</v>
      </c>
      <c r="F215">
        <v>193</v>
      </c>
      <c r="G215">
        <v>55</v>
      </c>
      <c r="H215">
        <v>1</v>
      </c>
      <c r="I215">
        <v>192</v>
      </c>
      <c r="J215" t="s">
        <v>141</v>
      </c>
      <c r="K215">
        <v>1</v>
      </c>
      <c r="L215">
        <v>0.52</v>
      </c>
      <c r="M215" t="s">
        <v>142</v>
      </c>
      <c r="N215">
        <v>23</v>
      </c>
      <c r="O215">
        <v>11.98</v>
      </c>
      <c r="P215" t="s">
        <v>143</v>
      </c>
      <c r="Q215">
        <v>23</v>
      </c>
      <c r="R215">
        <v>11.98</v>
      </c>
      <c r="S215" t="s">
        <v>144</v>
      </c>
      <c r="T215">
        <v>1</v>
      </c>
      <c r="U215">
        <v>0.52</v>
      </c>
      <c r="V215" t="s">
        <v>145</v>
      </c>
      <c r="W215">
        <v>36</v>
      </c>
      <c r="X215">
        <v>18.75</v>
      </c>
      <c r="Y215" t="s">
        <v>146</v>
      </c>
      <c r="Z215">
        <v>20</v>
      </c>
      <c r="AA215">
        <v>10.42</v>
      </c>
      <c r="AB215" t="s">
        <v>147</v>
      </c>
      <c r="AC215">
        <v>3</v>
      </c>
      <c r="AD215">
        <v>1.56</v>
      </c>
      <c r="AE215" t="s">
        <v>148</v>
      </c>
      <c r="AF215">
        <v>2</v>
      </c>
      <c r="AG215">
        <v>1.04</v>
      </c>
      <c r="AH215" t="s">
        <v>149</v>
      </c>
      <c r="AI215">
        <v>83</v>
      </c>
      <c r="AJ215">
        <v>43.23</v>
      </c>
    </row>
    <row r="216" spans="1:36">
      <c r="A216">
        <v>7</v>
      </c>
      <c r="B216" t="s">
        <v>176</v>
      </c>
      <c r="C216" t="s">
        <v>177</v>
      </c>
      <c r="D216">
        <v>2</v>
      </c>
      <c r="E216">
        <v>249</v>
      </c>
      <c r="F216">
        <v>197</v>
      </c>
      <c r="G216">
        <v>52</v>
      </c>
      <c r="H216">
        <v>1</v>
      </c>
      <c r="I216">
        <v>196</v>
      </c>
      <c r="J216" t="s">
        <v>141</v>
      </c>
      <c r="K216">
        <v>0</v>
      </c>
      <c r="L216">
        <v>0</v>
      </c>
      <c r="M216" t="s">
        <v>142</v>
      </c>
      <c r="N216">
        <v>34</v>
      </c>
      <c r="O216">
        <v>17.350000000000001</v>
      </c>
      <c r="P216" t="s">
        <v>143</v>
      </c>
      <c r="Q216">
        <v>1</v>
      </c>
      <c r="R216">
        <v>0.51</v>
      </c>
      <c r="S216" t="s">
        <v>144</v>
      </c>
      <c r="T216">
        <v>2</v>
      </c>
      <c r="U216">
        <v>1.02</v>
      </c>
      <c r="V216" t="s">
        <v>145</v>
      </c>
      <c r="W216">
        <v>64</v>
      </c>
      <c r="X216">
        <v>32.65</v>
      </c>
      <c r="Y216" t="s">
        <v>146</v>
      </c>
      <c r="Z216">
        <v>11</v>
      </c>
      <c r="AA216">
        <v>5.61</v>
      </c>
      <c r="AB216" t="s">
        <v>147</v>
      </c>
      <c r="AC216">
        <v>3</v>
      </c>
      <c r="AD216">
        <v>1.53</v>
      </c>
      <c r="AE216" t="s">
        <v>148</v>
      </c>
      <c r="AF216">
        <v>3</v>
      </c>
      <c r="AG216">
        <v>1.53</v>
      </c>
      <c r="AH216" t="s">
        <v>149</v>
      </c>
      <c r="AI216">
        <v>78</v>
      </c>
      <c r="AJ216">
        <v>39.799999999999997</v>
      </c>
    </row>
    <row r="217" spans="1:36">
      <c r="A217">
        <v>7</v>
      </c>
      <c r="B217" t="s">
        <v>176</v>
      </c>
      <c r="C217" t="s">
        <v>178</v>
      </c>
      <c r="D217">
        <v>1</v>
      </c>
      <c r="E217">
        <v>920</v>
      </c>
      <c r="F217">
        <v>754</v>
      </c>
      <c r="G217">
        <v>166</v>
      </c>
      <c r="H217">
        <v>9</v>
      </c>
      <c r="I217">
        <v>745</v>
      </c>
      <c r="J217" t="s">
        <v>141</v>
      </c>
      <c r="K217">
        <v>6</v>
      </c>
      <c r="L217">
        <v>0.81</v>
      </c>
      <c r="M217" t="s">
        <v>142</v>
      </c>
      <c r="N217">
        <v>94</v>
      </c>
      <c r="O217">
        <v>12.62</v>
      </c>
      <c r="P217" t="s">
        <v>143</v>
      </c>
      <c r="Q217">
        <v>7</v>
      </c>
      <c r="R217">
        <v>0.94</v>
      </c>
      <c r="S217" t="s">
        <v>144</v>
      </c>
      <c r="T217">
        <v>19</v>
      </c>
      <c r="U217">
        <v>2.5499999999999998</v>
      </c>
      <c r="V217" t="s">
        <v>145</v>
      </c>
      <c r="W217">
        <v>196</v>
      </c>
      <c r="X217">
        <v>26.31</v>
      </c>
      <c r="Y217" t="s">
        <v>146</v>
      </c>
      <c r="Z217">
        <v>164</v>
      </c>
      <c r="AA217">
        <v>22.01</v>
      </c>
      <c r="AB217" t="s">
        <v>147</v>
      </c>
      <c r="AC217">
        <v>30</v>
      </c>
      <c r="AD217">
        <v>4.03</v>
      </c>
      <c r="AE217" t="s">
        <v>148</v>
      </c>
      <c r="AF217">
        <v>28</v>
      </c>
      <c r="AG217">
        <v>3.76</v>
      </c>
      <c r="AH217" t="s">
        <v>149</v>
      </c>
      <c r="AI217">
        <v>201</v>
      </c>
      <c r="AJ217">
        <v>26.98</v>
      </c>
    </row>
    <row r="218" spans="1:36">
      <c r="A218">
        <v>7</v>
      </c>
      <c r="B218" t="s">
        <v>176</v>
      </c>
      <c r="C218" t="s">
        <v>178</v>
      </c>
      <c r="D218">
        <v>2</v>
      </c>
      <c r="E218">
        <v>153</v>
      </c>
      <c r="F218">
        <v>115</v>
      </c>
      <c r="G218">
        <v>38</v>
      </c>
      <c r="H218">
        <v>1</v>
      </c>
      <c r="I218">
        <v>114</v>
      </c>
      <c r="J218" t="s">
        <v>141</v>
      </c>
      <c r="K218">
        <v>0</v>
      </c>
      <c r="L218">
        <v>0</v>
      </c>
      <c r="M218" t="s">
        <v>142</v>
      </c>
      <c r="N218">
        <v>19</v>
      </c>
      <c r="O218">
        <v>16.670000000000002</v>
      </c>
      <c r="P218" t="s">
        <v>143</v>
      </c>
      <c r="Q218">
        <v>1</v>
      </c>
      <c r="R218">
        <v>0.88</v>
      </c>
      <c r="S218" t="s">
        <v>144</v>
      </c>
      <c r="T218">
        <v>1</v>
      </c>
      <c r="U218">
        <v>0.88</v>
      </c>
      <c r="V218" t="s">
        <v>145</v>
      </c>
      <c r="W218">
        <v>30</v>
      </c>
      <c r="X218">
        <v>26.32</v>
      </c>
      <c r="Y218" t="s">
        <v>146</v>
      </c>
      <c r="Z218">
        <v>34</v>
      </c>
      <c r="AA218">
        <v>29.82</v>
      </c>
      <c r="AB218" t="s">
        <v>147</v>
      </c>
      <c r="AC218">
        <v>0</v>
      </c>
      <c r="AD218">
        <v>0</v>
      </c>
      <c r="AE218" t="s">
        <v>148</v>
      </c>
      <c r="AF218">
        <v>1</v>
      </c>
      <c r="AG218">
        <v>0.88</v>
      </c>
      <c r="AH218" t="s">
        <v>149</v>
      </c>
      <c r="AI218">
        <v>28</v>
      </c>
      <c r="AJ218">
        <v>24.56</v>
      </c>
    </row>
    <row r="219" spans="1:36">
      <c r="A219">
        <v>7</v>
      </c>
      <c r="B219" t="s">
        <v>176</v>
      </c>
      <c r="C219" t="s">
        <v>178</v>
      </c>
      <c r="D219">
        <v>3</v>
      </c>
      <c r="E219">
        <v>132</v>
      </c>
      <c r="F219">
        <v>103</v>
      </c>
      <c r="G219">
        <v>29</v>
      </c>
      <c r="H219">
        <v>0</v>
      </c>
      <c r="I219">
        <v>103</v>
      </c>
      <c r="J219" t="s">
        <v>141</v>
      </c>
      <c r="K219">
        <v>0</v>
      </c>
      <c r="L219">
        <v>0</v>
      </c>
      <c r="M219" t="s">
        <v>142</v>
      </c>
      <c r="N219">
        <v>1</v>
      </c>
      <c r="O219">
        <v>0.97</v>
      </c>
      <c r="P219" t="s">
        <v>143</v>
      </c>
      <c r="Q219">
        <v>0</v>
      </c>
      <c r="R219">
        <v>0</v>
      </c>
      <c r="S219" t="s">
        <v>144</v>
      </c>
      <c r="T219">
        <v>6</v>
      </c>
      <c r="U219">
        <v>5.83</v>
      </c>
      <c r="V219" t="s">
        <v>145</v>
      </c>
      <c r="W219">
        <v>45</v>
      </c>
      <c r="X219">
        <v>43.69</v>
      </c>
      <c r="Y219" t="s">
        <v>146</v>
      </c>
      <c r="Z219">
        <v>15</v>
      </c>
      <c r="AA219">
        <v>14.56</v>
      </c>
      <c r="AB219" t="s">
        <v>147</v>
      </c>
      <c r="AC219">
        <v>10</v>
      </c>
      <c r="AD219">
        <v>9.7100000000000009</v>
      </c>
      <c r="AE219" t="s">
        <v>148</v>
      </c>
      <c r="AF219">
        <v>2</v>
      </c>
      <c r="AG219">
        <v>1.94</v>
      </c>
      <c r="AH219" t="s">
        <v>149</v>
      </c>
      <c r="AI219">
        <v>24</v>
      </c>
      <c r="AJ219">
        <v>23.3</v>
      </c>
    </row>
    <row r="220" spans="1:36">
      <c r="A220">
        <v>7</v>
      </c>
      <c r="B220" t="s">
        <v>176</v>
      </c>
      <c r="C220" t="s">
        <v>178</v>
      </c>
      <c r="D220">
        <v>4</v>
      </c>
      <c r="E220">
        <v>124</v>
      </c>
      <c r="F220">
        <v>102</v>
      </c>
      <c r="G220">
        <v>22</v>
      </c>
      <c r="H220">
        <v>0</v>
      </c>
      <c r="I220">
        <v>102</v>
      </c>
      <c r="J220" t="s">
        <v>141</v>
      </c>
      <c r="K220">
        <v>1</v>
      </c>
      <c r="L220">
        <v>0.98</v>
      </c>
      <c r="M220" t="s">
        <v>142</v>
      </c>
      <c r="N220">
        <v>18</v>
      </c>
      <c r="O220">
        <v>17.649999999999999</v>
      </c>
      <c r="P220" t="s">
        <v>143</v>
      </c>
      <c r="Q220">
        <v>0</v>
      </c>
      <c r="R220">
        <v>0</v>
      </c>
      <c r="S220" t="s">
        <v>144</v>
      </c>
      <c r="T220">
        <v>2</v>
      </c>
      <c r="U220">
        <v>1.96</v>
      </c>
      <c r="V220" t="s">
        <v>145</v>
      </c>
      <c r="W220">
        <v>44</v>
      </c>
      <c r="X220">
        <v>43.14</v>
      </c>
      <c r="Y220" t="s">
        <v>146</v>
      </c>
      <c r="Z220">
        <v>13</v>
      </c>
      <c r="AA220">
        <v>12.75</v>
      </c>
      <c r="AB220" t="s">
        <v>147</v>
      </c>
      <c r="AC220">
        <v>3</v>
      </c>
      <c r="AD220">
        <v>2.94</v>
      </c>
      <c r="AE220" t="s">
        <v>148</v>
      </c>
      <c r="AF220">
        <v>3</v>
      </c>
      <c r="AG220">
        <v>2.94</v>
      </c>
      <c r="AH220" t="s">
        <v>149</v>
      </c>
      <c r="AI220">
        <v>18</v>
      </c>
      <c r="AJ220">
        <v>17.649999999999999</v>
      </c>
    </row>
    <row r="221" spans="1:36">
      <c r="A221">
        <v>7</v>
      </c>
      <c r="B221" t="s">
        <v>176</v>
      </c>
      <c r="C221" t="s">
        <v>178</v>
      </c>
      <c r="D221">
        <v>5</v>
      </c>
      <c r="E221">
        <v>127</v>
      </c>
      <c r="F221">
        <v>105</v>
      </c>
      <c r="G221">
        <v>22</v>
      </c>
      <c r="H221">
        <v>0</v>
      </c>
      <c r="I221">
        <v>105</v>
      </c>
      <c r="J221" t="s">
        <v>141</v>
      </c>
      <c r="K221">
        <v>0</v>
      </c>
      <c r="L221">
        <v>0</v>
      </c>
      <c r="M221" t="s">
        <v>142</v>
      </c>
      <c r="N221">
        <v>9</v>
      </c>
      <c r="O221">
        <v>8.57</v>
      </c>
      <c r="P221" t="s">
        <v>143</v>
      </c>
      <c r="Q221">
        <v>0</v>
      </c>
      <c r="R221">
        <v>0</v>
      </c>
      <c r="S221" t="s">
        <v>144</v>
      </c>
      <c r="T221">
        <v>3</v>
      </c>
      <c r="U221">
        <v>2.86</v>
      </c>
      <c r="V221" t="s">
        <v>145</v>
      </c>
      <c r="W221">
        <v>43</v>
      </c>
      <c r="X221">
        <v>40.950000000000003</v>
      </c>
      <c r="Y221" t="s">
        <v>146</v>
      </c>
      <c r="Z221">
        <v>7</v>
      </c>
      <c r="AA221">
        <v>6.67</v>
      </c>
      <c r="AB221" t="s">
        <v>147</v>
      </c>
      <c r="AC221">
        <v>0</v>
      </c>
      <c r="AD221">
        <v>0</v>
      </c>
      <c r="AE221" t="s">
        <v>148</v>
      </c>
      <c r="AF221">
        <v>3</v>
      </c>
      <c r="AG221">
        <v>2.86</v>
      </c>
      <c r="AH221" t="s">
        <v>149</v>
      </c>
      <c r="AI221">
        <v>40</v>
      </c>
      <c r="AJ221">
        <v>38.1</v>
      </c>
    </row>
    <row r="222" spans="1:36">
      <c r="A222">
        <v>7</v>
      </c>
      <c r="B222" t="s">
        <v>176</v>
      </c>
      <c r="C222" t="s">
        <v>178</v>
      </c>
      <c r="D222">
        <v>6</v>
      </c>
      <c r="E222">
        <v>71</v>
      </c>
      <c r="F222">
        <v>56</v>
      </c>
      <c r="G222">
        <v>15</v>
      </c>
      <c r="H222">
        <v>0</v>
      </c>
      <c r="I222">
        <v>56</v>
      </c>
      <c r="J222" t="s">
        <v>141</v>
      </c>
      <c r="K222">
        <v>0</v>
      </c>
      <c r="L222">
        <v>0</v>
      </c>
      <c r="M222" t="s">
        <v>142</v>
      </c>
      <c r="N222">
        <v>7</v>
      </c>
      <c r="O222">
        <v>12.5</v>
      </c>
      <c r="P222" t="s">
        <v>143</v>
      </c>
      <c r="Q222">
        <v>1</v>
      </c>
      <c r="R222">
        <v>1.79</v>
      </c>
      <c r="S222" t="s">
        <v>144</v>
      </c>
      <c r="T222">
        <v>0</v>
      </c>
      <c r="U222">
        <v>0</v>
      </c>
      <c r="V222" t="s">
        <v>145</v>
      </c>
      <c r="W222">
        <v>13</v>
      </c>
      <c r="X222">
        <v>23.21</v>
      </c>
      <c r="Y222" t="s">
        <v>146</v>
      </c>
      <c r="Z222">
        <v>14</v>
      </c>
      <c r="AA222">
        <v>25</v>
      </c>
      <c r="AB222" t="s">
        <v>147</v>
      </c>
      <c r="AC222">
        <v>5</v>
      </c>
      <c r="AD222">
        <v>8.93</v>
      </c>
      <c r="AE222" t="s">
        <v>148</v>
      </c>
      <c r="AF222">
        <v>1</v>
      </c>
      <c r="AG222">
        <v>1.79</v>
      </c>
      <c r="AH222" t="s">
        <v>149</v>
      </c>
      <c r="AI222">
        <v>15</v>
      </c>
      <c r="AJ222">
        <v>26.79</v>
      </c>
    </row>
    <row r="223" spans="1:36">
      <c r="A223">
        <v>8</v>
      </c>
      <c r="B223" t="s">
        <v>179</v>
      </c>
      <c r="C223" t="s">
        <v>180</v>
      </c>
      <c r="D223">
        <v>1</v>
      </c>
      <c r="E223">
        <v>214</v>
      </c>
      <c r="F223">
        <v>153</v>
      </c>
      <c r="G223">
        <v>61</v>
      </c>
      <c r="H223">
        <v>4</v>
      </c>
      <c r="I223">
        <v>149</v>
      </c>
      <c r="J223" t="s">
        <v>141</v>
      </c>
      <c r="K223">
        <v>1</v>
      </c>
      <c r="L223">
        <v>0.67</v>
      </c>
      <c r="M223" t="s">
        <v>142</v>
      </c>
      <c r="N223">
        <v>70</v>
      </c>
      <c r="O223">
        <v>46.98</v>
      </c>
      <c r="P223" t="s">
        <v>143</v>
      </c>
      <c r="Q223">
        <v>12</v>
      </c>
      <c r="R223">
        <v>8.0500000000000007</v>
      </c>
      <c r="S223" t="s">
        <v>144</v>
      </c>
      <c r="T223">
        <v>0</v>
      </c>
      <c r="U223">
        <v>0</v>
      </c>
      <c r="V223" t="s">
        <v>145</v>
      </c>
      <c r="W223">
        <v>41</v>
      </c>
      <c r="X223">
        <v>27.52</v>
      </c>
      <c r="Y223" t="s">
        <v>146</v>
      </c>
      <c r="Z223">
        <v>3</v>
      </c>
      <c r="AA223">
        <v>2.0099999999999998</v>
      </c>
      <c r="AB223" t="s">
        <v>147</v>
      </c>
      <c r="AC223">
        <v>7</v>
      </c>
      <c r="AD223">
        <v>4.7</v>
      </c>
      <c r="AE223" t="s">
        <v>148</v>
      </c>
      <c r="AF223">
        <v>1</v>
      </c>
      <c r="AG223">
        <v>0.67</v>
      </c>
      <c r="AH223" t="s">
        <v>149</v>
      </c>
      <c r="AI223">
        <v>14</v>
      </c>
      <c r="AJ223">
        <v>9.4</v>
      </c>
    </row>
    <row r="224" spans="1:36">
      <c r="A224">
        <v>8</v>
      </c>
      <c r="B224" t="s">
        <v>179</v>
      </c>
      <c r="C224" t="s">
        <v>180</v>
      </c>
      <c r="D224">
        <v>2</v>
      </c>
      <c r="E224">
        <v>137</v>
      </c>
      <c r="F224">
        <v>91</v>
      </c>
      <c r="G224">
        <v>46</v>
      </c>
      <c r="H224">
        <v>1</v>
      </c>
      <c r="I224">
        <v>90</v>
      </c>
      <c r="J224" t="s">
        <v>141</v>
      </c>
      <c r="K224">
        <v>0</v>
      </c>
      <c r="L224">
        <v>0</v>
      </c>
      <c r="M224" t="s">
        <v>142</v>
      </c>
      <c r="N224">
        <v>39</v>
      </c>
      <c r="O224">
        <v>43.33</v>
      </c>
      <c r="P224" t="s">
        <v>143</v>
      </c>
      <c r="Q224">
        <v>1</v>
      </c>
      <c r="R224">
        <v>1.1100000000000001</v>
      </c>
      <c r="S224" t="s">
        <v>144</v>
      </c>
      <c r="T224">
        <v>0</v>
      </c>
      <c r="U224">
        <v>0</v>
      </c>
      <c r="V224" t="s">
        <v>145</v>
      </c>
      <c r="W224">
        <v>37</v>
      </c>
      <c r="X224">
        <v>41.11</v>
      </c>
      <c r="Y224" t="s">
        <v>146</v>
      </c>
      <c r="Z224">
        <v>6</v>
      </c>
      <c r="AA224">
        <v>6.67</v>
      </c>
      <c r="AB224" t="s">
        <v>147</v>
      </c>
      <c r="AC224">
        <v>0</v>
      </c>
      <c r="AD224">
        <v>0</v>
      </c>
      <c r="AE224" t="s">
        <v>148</v>
      </c>
      <c r="AF224">
        <v>0</v>
      </c>
      <c r="AG224">
        <v>0</v>
      </c>
      <c r="AH224" t="s">
        <v>149</v>
      </c>
      <c r="AI224">
        <v>7</v>
      </c>
      <c r="AJ224">
        <v>7.78</v>
      </c>
    </row>
    <row r="225" spans="1:36">
      <c r="A225">
        <v>8</v>
      </c>
      <c r="B225" t="s">
        <v>179</v>
      </c>
      <c r="C225" t="s">
        <v>180</v>
      </c>
      <c r="D225">
        <v>3</v>
      </c>
      <c r="E225">
        <v>283</v>
      </c>
      <c r="F225">
        <v>180</v>
      </c>
      <c r="G225">
        <v>103</v>
      </c>
      <c r="H225">
        <v>4</v>
      </c>
      <c r="I225">
        <v>176</v>
      </c>
      <c r="J225" t="s">
        <v>141</v>
      </c>
      <c r="K225">
        <v>0</v>
      </c>
      <c r="L225">
        <v>0</v>
      </c>
      <c r="M225" t="s">
        <v>142</v>
      </c>
      <c r="N225">
        <v>97</v>
      </c>
      <c r="O225">
        <v>55.11</v>
      </c>
      <c r="P225" t="s">
        <v>143</v>
      </c>
      <c r="Q225">
        <v>4</v>
      </c>
      <c r="R225">
        <v>2.27</v>
      </c>
      <c r="S225" t="s">
        <v>144</v>
      </c>
      <c r="T225">
        <v>1</v>
      </c>
      <c r="U225">
        <v>0.56999999999999995</v>
      </c>
      <c r="V225" t="s">
        <v>145</v>
      </c>
      <c r="W225">
        <v>39</v>
      </c>
      <c r="X225">
        <v>22.16</v>
      </c>
      <c r="Y225" t="s">
        <v>146</v>
      </c>
      <c r="Z225">
        <v>10</v>
      </c>
      <c r="AA225">
        <v>5.68</v>
      </c>
      <c r="AB225" t="s">
        <v>147</v>
      </c>
      <c r="AC225">
        <v>12</v>
      </c>
      <c r="AD225">
        <v>6.82</v>
      </c>
      <c r="AE225" t="s">
        <v>148</v>
      </c>
      <c r="AF225">
        <v>2</v>
      </c>
      <c r="AG225">
        <v>1.1399999999999999</v>
      </c>
      <c r="AH225" t="s">
        <v>149</v>
      </c>
      <c r="AI225">
        <v>11</v>
      </c>
      <c r="AJ225">
        <v>6.25</v>
      </c>
    </row>
    <row r="226" spans="1:36">
      <c r="A226">
        <v>8</v>
      </c>
      <c r="B226" t="s">
        <v>179</v>
      </c>
      <c r="C226" t="s">
        <v>180</v>
      </c>
      <c r="D226">
        <v>4</v>
      </c>
      <c r="E226">
        <v>250</v>
      </c>
      <c r="F226">
        <v>166</v>
      </c>
      <c r="G226">
        <v>84</v>
      </c>
      <c r="H226">
        <v>5</v>
      </c>
      <c r="I226">
        <v>161</v>
      </c>
      <c r="J226" t="s">
        <v>141</v>
      </c>
      <c r="K226">
        <v>1</v>
      </c>
      <c r="L226">
        <v>0.62</v>
      </c>
      <c r="M226" t="s">
        <v>142</v>
      </c>
      <c r="N226">
        <v>54</v>
      </c>
      <c r="O226">
        <v>33.54</v>
      </c>
      <c r="P226" t="s">
        <v>143</v>
      </c>
      <c r="Q226">
        <v>19</v>
      </c>
      <c r="R226">
        <v>11.8</v>
      </c>
      <c r="S226" t="s">
        <v>144</v>
      </c>
      <c r="T226">
        <v>1</v>
      </c>
      <c r="U226">
        <v>0.62</v>
      </c>
      <c r="V226" t="s">
        <v>145</v>
      </c>
      <c r="W226">
        <v>68</v>
      </c>
      <c r="X226">
        <v>42.24</v>
      </c>
      <c r="Y226" t="s">
        <v>146</v>
      </c>
      <c r="Z226">
        <v>8</v>
      </c>
      <c r="AA226">
        <v>4.97</v>
      </c>
      <c r="AB226" t="s">
        <v>147</v>
      </c>
      <c r="AC226">
        <v>5</v>
      </c>
      <c r="AD226">
        <v>3.11</v>
      </c>
      <c r="AE226" t="s">
        <v>148</v>
      </c>
      <c r="AF226">
        <v>1</v>
      </c>
      <c r="AG226">
        <v>0.62</v>
      </c>
      <c r="AH226" t="s">
        <v>149</v>
      </c>
      <c r="AI226">
        <v>4</v>
      </c>
      <c r="AJ226">
        <v>2.48</v>
      </c>
    </row>
    <row r="227" spans="1:36">
      <c r="A227">
        <v>8</v>
      </c>
      <c r="B227" t="s">
        <v>179</v>
      </c>
      <c r="C227" t="s">
        <v>181</v>
      </c>
      <c r="D227">
        <v>1</v>
      </c>
      <c r="E227">
        <v>398</v>
      </c>
      <c r="F227">
        <v>347</v>
      </c>
      <c r="G227">
        <v>51</v>
      </c>
      <c r="H227">
        <v>1</v>
      </c>
      <c r="I227">
        <v>346</v>
      </c>
      <c r="J227" t="s">
        <v>141</v>
      </c>
      <c r="K227">
        <v>0</v>
      </c>
      <c r="L227">
        <v>0</v>
      </c>
      <c r="M227" t="s">
        <v>142</v>
      </c>
      <c r="N227">
        <v>23</v>
      </c>
      <c r="O227">
        <v>6.65</v>
      </c>
      <c r="P227" t="s">
        <v>143</v>
      </c>
      <c r="Q227">
        <v>0</v>
      </c>
      <c r="R227">
        <v>0</v>
      </c>
      <c r="S227" t="s">
        <v>144</v>
      </c>
      <c r="T227">
        <v>2</v>
      </c>
      <c r="U227">
        <v>0.57999999999999996</v>
      </c>
      <c r="V227" t="s">
        <v>145</v>
      </c>
      <c r="W227">
        <v>289</v>
      </c>
      <c r="X227">
        <v>83.53</v>
      </c>
      <c r="Y227" t="s">
        <v>146</v>
      </c>
      <c r="Z227">
        <v>25</v>
      </c>
      <c r="AA227">
        <v>7.23</v>
      </c>
      <c r="AB227" t="s">
        <v>147</v>
      </c>
      <c r="AC227">
        <v>4</v>
      </c>
      <c r="AD227">
        <v>1.1599999999999999</v>
      </c>
      <c r="AE227" t="s">
        <v>148</v>
      </c>
      <c r="AF227">
        <v>1</v>
      </c>
      <c r="AG227">
        <v>0.28999999999999998</v>
      </c>
      <c r="AH227" t="s">
        <v>149</v>
      </c>
      <c r="AI227">
        <v>2</v>
      </c>
      <c r="AJ227">
        <v>0.57999999999999996</v>
      </c>
    </row>
    <row r="228" spans="1:36">
      <c r="A228">
        <v>8</v>
      </c>
      <c r="B228" t="s">
        <v>179</v>
      </c>
      <c r="C228" t="s">
        <v>182</v>
      </c>
      <c r="D228">
        <v>1</v>
      </c>
      <c r="E228">
        <v>245</v>
      </c>
      <c r="F228">
        <v>218</v>
      </c>
      <c r="G228">
        <v>27</v>
      </c>
      <c r="H228">
        <v>2</v>
      </c>
      <c r="I228">
        <v>216</v>
      </c>
      <c r="J228" t="s">
        <v>141</v>
      </c>
      <c r="K228">
        <v>0</v>
      </c>
      <c r="L228">
        <v>0</v>
      </c>
      <c r="M228" t="s">
        <v>142</v>
      </c>
      <c r="N228">
        <v>29</v>
      </c>
      <c r="O228">
        <v>13.43</v>
      </c>
      <c r="P228" t="s">
        <v>143</v>
      </c>
      <c r="Q228">
        <v>0</v>
      </c>
      <c r="R228">
        <v>0</v>
      </c>
      <c r="S228" t="s">
        <v>144</v>
      </c>
      <c r="T228">
        <v>0</v>
      </c>
      <c r="U228">
        <v>0</v>
      </c>
      <c r="V228" t="s">
        <v>145</v>
      </c>
      <c r="W228">
        <v>117</v>
      </c>
      <c r="X228">
        <v>54.17</v>
      </c>
      <c r="Y228" t="s">
        <v>146</v>
      </c>
      <c r="Z228">
        <v>3</v>
      </c>
      <c r="AA228">
        <v>1.39</v>
      </c>
      <c r="AB228" t="s">
        <v>147</v>
      </c>
      <c r="AC228">
        <v>7</v>
      </c>
      <c r="AD228">
        <v>3.24</v>
      </c>
      <c r="AE228" t="s">
        <v>148</v>
      </c>
      <c r="AF228">
        <v>0</v>
      </c>
      <c r="AG228">
        <v>0</v>
      </c>
      <c r="AH228" t="s">
        <v>149</v>
      </c>
      <c r="AI228">
        <v>60</v>
      </c>
      <c r="AJ228">
        <v>27.78</v>
      </c>
    </row>
    <row r="229" spans="1:36">
      <c r="A229">
        <v>8</v>
      </c>
      <c r="B229" t="s">
        <v>179</v>
      </c>
      <c r="C229" t="s">
        <v>182</v>
      </c>
      <c r="D229">
        <v>2</v>
      </c>
      <c r="E229">
        <v>263</v>
      </c>
      <c r="F229">
        <v>222</v>
      </c>
      <c r="G229">
        <v>41</v>
      </c>
      <c r="H229">
        <v>1</v>
      </c>
      <c r="I229">
        <v>221</v>
      </c>
      <c r="J229" t="s">
        <v>141</v>
      </c>
      <c r="K229">
        <v>2</v>
      </c>
      <c r="L229">
        <v>0.9</v>
      </c>
      <c r="M229" t="s">
        <v>142</v>
      </c>
      <c r="N229">
        <v>75</v>
      </c>
      <c r="O229">
        <v>33.94</v>
      </c>
      <c r="P229" t="s">
        <v>143</v>
      </c>
      <c r="Q229">
        <v>4</v>
      </c>
      <c r="R229">
        <v>1.81</v>
      </c>
      <c r="S229" t="s">
        <v>144</v>
      </c>
      <c r="T229">
        <v>0</v>
      </c>
      <c r="U229">
        <v>0</v>
      </c>
      <c r="V229" t="s">
        <v>145</v>
      </c>
      <c r="W229">
        <v>100</v>
      </c>
      <c r="X229">
        <v>45.25</v>
      </c>
      <c r="Y229" t="s">
        <v>146</v>
      </c>
      <c r="Z229">
        <v>4</v>
      </c>
      <c r="AA229">
        <v>1.81</v>
      </c>
      <c r="AB229" t="s">
        <v>147</v>
      </c>
      <c r="AC229">
        <v>3</v>
      </c>
      <c r="AD229">
        <v>1.36</v>
      </c>
      <c r="AE229" t="s">
        <v>148</v>
      </c>
      <c r="AF229">
        <v>0</v>
      </c>
      <c r="AG229">
        <v>0</v>
      </c>
      <c r="AH229" t="s">
        <v>149</v>
      </c>
      <c r="AI229">
        <v>33</v>
      </c>
      <c r="AJ229">
        <v>14.93</v>
      </c>
    </row>
    <row r="230" spans="1:36">
      <c r="A230">
        <v>8</v>
      </c>
      <c r="B230" t="s">
        <v>179</v>
      </c>
      <c r="C230" t="s">
        <v>182</v>
      </c>
      <c r="D230">
        <v>3</v>
      </c>
      <c r="E230">
        <v>186</v>
      </c>
      <c r="F230">
        <v>158</v>
      </c>
      <c r="G230">
        <v>28</v>
      </c>
      <c r="H230">
        <v>1</v>
      </c>
      <c r="I230">
        <v>157</v>
      </c>
      <c r="J230" t="s">
        <v>141</v>
      </c>
      <c r="K230">
        <v>1</v>
      </c>
      <c r="L230">
        <v>0.64</v>
      </c>
      <c r="M230" t="s">
        <v>142</v>
      </c>
      <c r="N230">
        <v>63</v>
      </c>
      <c r="O230">
        <v>40.130000000000003</v>
      </c>
      <c r="P230" t="s">
        <v>143</v>
      </c>
      <c r="Q230">
        <v>0</v>
      </c>
      <c r="R230">
        <v>0</v>
      </c>
      <c r="S230" t="s">
        <v>144</v>
      </c>
      <c r="T230">
        <v>1</v>
      </c>
      <c r="U230">
        <v>0.64</v>
      </c>
      <c r="V230" t="s">
        <v>145</v>
      </c>
      <c r="W230">
        <v>57</v>
      </c>
      <c r="X230">
        <v>36.31</v>
      </c>
      <c r="Y230" t="s">
        <v>146</v>
      </c>
      <c r="Z230">
        <v>2</v>
      </c>
      <c r="AA230">
        <v>1.27</v>
      </c>
      <c r="AB230" t="s">
        <v>147</v>
      </c>
      <c r="AC230">
        <v>6</v>
      </c>
      <c r="AD230">
        <v>3.82</v>
      </c>
      <c r="AE230" t="s">
        <v>148</v>
      </c>
      <c r="AF230">
        <v>0</v>
      </c>
      <c r="AG230">
        <v>0</v>
      </c>
      <c r="AH230" t="s">
        <v>149</v>
      </c>
      <c r="AI230">
        <v>27</v>
      </c>
      <c r="AJ230">
        <v>17.2</v>
      </c>
    </row>
    <row r="231" spans="1:36">
      <c r="A231">
        <v>8</v>
      </c>
      <c r="B231" t="s">
        <v>179</v>
      </c>
      <c r="C231" t="s">
        <v>183</v>
      </c>
      <c r="D231">
        <v>1</v>
      </c>
      <c r="E231">
        <v>878</v>
      </c>
      <c r="F231">
        <v>678</v>
      </c>
      <c r="G231">
        <v>200</v>
      </c>
      <c r="H231">
        <v>4</v>
      </c>
      <c r="I231">
        <v>674</v>
      </c>
      <c r="J231" t="s">
        <v>141</v>
      </c>
      <c r="K231">
        <v>4</v>
      </c>
      <c r="L231">
        <v>0.59</v>
      </c>
      <c r="M231" t="s">
        <v>142</v>
      </c>
      <c r="N231">
        <v>133</v>
      </c>
      <c r="O231">
        <v>19.73</v>
      </c>
      <c r="P231" t="s">
        <v>143</v>
      </c>
      <c r="Q231">
        <v>1</v>
      </c>
      <c r="R231">
        <v>0.15</v>
      </c>
      <c r="S231" t="s">
        <v>144</v>
      </c>
      <c r="T231">
        <v>1</v>
      </c>
      <c r="U231">
        <v>0.15</v>
      </c>
      <c r="V231" t="s">
        <v>145</v>
      </c>
      <c r="W231">
        <v>457</v>
      </c>
      <c r="X231">
        <v>67.8</v>
      </c>
      <c r="Y231" t="s">
        <v>146</v>
      </c>
      <c r="Z231">
        <v>27</v>
      </c>
      <c r="AA231">
        <v>4.01</v>
      </c>
      <c r="AB231" t="s">
        <v>147</v>
      </c>
      <c r="AC231">
        <v>9</v>
      </c>
      <c r="AD231">
        <v>1.34</v>
      </c>
      <c r="AE231" t="s">
        <v>148</v>
      </c>
      <c r="AF231">
        <v>32</v>
      </c>
      <c r="AG231">
        <v>4.75</v>
      </c>
      <c r="AH231" t="s">
        <v>149</v>
      </c>
      <c r="AI231">
        <v>10</v>
      </c>
      <c r="AJ231">
        <v>1.48</v>
      </c>
    </row>
    <row r="232" spans="1:36">
      <c r="A232">
        <v>8</v>
      </c>
      <c r="B232" t="s">
        <v>179</v>
      </c>
      <c r="C232" t="s">
        <v>183</v>
      </c>
      <c r="D232">
        <v>2</v>
      </c>
      <c r="E232">
        <v>606</v>
      </c>
      <c r="F232">
        <v>465</v>
      </c>
      <c r="G232">
        <v>141</v>
      </c>
      <c r="H232">
        <v>1</v>
      </c>
      <c r="I232">
        <v>464</v>
      </c>
      <c r="J232" t="s">
        <v>141</v>
      </c>
      <c r="K232">
        <v>3</v>
      </c>
      <c r="L232">
        <v>0.65</v>
      </c>
      <c r="M232" t="s">
        <v>142</v>
      </c>
      <c r="N232">
        <v>152</v>
      </c>
      <c r="O232">
        <v>32.76</v>
      </c>
      <c r="P232" t="s">
        <v>143</v>
      </c>
      <c r="Q232">
        <v>1</v>
      </c>
      <c r="R232">
        <v>0.22</v>
      </c>
      <c r="S232" t="s">
        <v>144</v>
      </c>
      <c r="T232">
        <v>0</v>
      </c>
      <c r="U232">
        <v>0</v>
      </c>
      <c r="V232" t="s">
        <v>145</v>
      </c>
      <c r="W232">
        <v>209</v>
      </c>
      <c r="X232">
        <v>45.04</v>
      </c>
      <c r="Y232" t="s">
        <v>146</v>
      </c>
      <c r="Z232">
        <v>26</v>
      </c>
      <c r="AA232">
        <v>5.6</v>
      </c>
      <c r="AB232" t="s">
        <v>147</v>
      </c>
      <c r="AC232">
        <v>46</v>
      </c>
      <c r="AD232">
        <v>9.91</v>
      </c>
      <c r="AE232" t="s">
        <v>148</v>
      </c>
      <c r="AF232">
        <v>19</v>
      </c>
      <c r="AG232">
        <v>4.09</v>
      </c>
      <c r="AH232" t="s">
        <v>149</v>
      </c>
      <c r="AI232">
        <v>8</v>
      </c>
      <c r="AJ232">
        <v>1.72</v>
      </c>
    </row>
    <row r="233" spans="1:36">
      <c r="A233">
        <v>8</v>
      </c>
      <c r="B233" t="s">
        <v>179</v>
      </c>
      <c r="C233" t="s">
        <v>183</v>
      </c>
      <c r="D233">
        <v>3</v>
      </c>
      <c r="E233">
        <v>345</v>
      </c>
      <c r="F233">
        <v>284</v>
      </c>
      <c r="G233">
        <v>61</v>
      </c>
      <c r="H233">
        <v>0</v>
      </c>
      <c r="I233">
        <v>284</v>
      </c>
      <c r="J233" t="s">
        <v>141</v>
      </c>
      <c r="K233">
        <v>0</v>
      </c>
      <c r="L233">
        <v>0</v>
      </c>
      <c r="M233" t="s">
        <v>142</v>
      </c>
      <c r="N233">
        <v>128</v>
      </c>
      <c r="O233">
        <v>45.07</v>
      </c>
      <c r="P233" t="s">
        <v>143</v>
      </c>
      <c r="Q233">
        <v>0</v>
      </c>
      <c r="R233">
        <v>0</v>
      </c>
      <c r="S233" t="s">
        <v>144</v>
      </c>
      <c r="T233">
        <v>1</v>
      </c>
      <c r="U233">
        <v>0.35</v>
      </c>
      <c r="V233" t="s">
        <v>145</v>
      </c>
      <c r="W233">
        <v>137</v>
      </c>
      <c r="X233">
        <v>48.24</v>
      </c>
      <c r="Y233" t="s">
        <v>146</v>
      </c>
      <c r="Z233">
        <v>8</v>
      </c>
      <c r="AA233">
        <v>2.82</v>
      </c>
      <c r="AB233" t="s">
        <v>147</v>
      </c>
      <c r="AC233">
        <v>2</v>
      </c>
      <c r="AD233">
        <v>0.7</v>
      </c>
      <c r="AE233" t="s">
        <v>148</v>
      </c>
      <c r="AF233">
        <v>3</v>
      </c>
      <c r="AG233">
        <v>1.06</v>
      </c>
      <c r="AH233" t="s">
        <v>149</v>
      </c>
      <c r="AI233">
        <v>5</v>
      </c>
      <c r="AJ233">
        <v>1.76</v>
      </c>
    </row>
    <row r="234" spans="1:36">
      <c r="A234">
        <v>8</v>
      </c>
      <c r="B234" t="s">
        <v>179</v>
      </c>
      <c r="C234" t="s">
        <v>184</v>
      </c>
      <c r="D234">
        <v>1</v>
      </c>
      <c r="E234">
        <v>724</v>
      </c>
      <c r="F234">
        <v>579</v>
      </c>
      <c r="G234">
        <v>145</v>
      </c>
      <c r="H234">
        <v>5</v>
      </c>
      <c r="I234">
        <v>574</v>
      </c>
      <c r="J234" t="s">
        <v>141</v>
      </c>
      <c r="K234">
        <v>9</v>
      </c>
      <c r="L234">
        <v>1.57</v>
      </c>
      <c r="M234" t="s">
        <v>142</v>
      </c>
      <c r="N234">
        <v>163</v>
      </c>
      <c r="O234">
        <v>28.4</v>
      </c>
      <c r="P234" t="s">
        <v>143</v>
      </c>
      <c r="Q234">
        <v>0</v>
      </c>
      <c r="R234">
        <v>0</v>
      </c>
      <c r="S234" t="s">
        <v>144</v>
      </c>
      <c r="T234">
        <v>3</v>
      </c>
      <c r="U234">
        <v>0.52</v>
      </c>
      <c r="V234" t="s">
        <v>145</v>
      </c>
      <c r="W234">
        <v>278</v>
      </c>
      <c r="X234">
        <v>48.43</v>
      </c>
      <c r="Y234" t="s">
        <v>146</v>
      </c>
      <c r="Z234">
        <v>6</v>
      </c>
      <c r="AA234">
        <v>1.05</v>
      </c>
      <c r="AB234" t="s">
        <v>147</v>
      </c>
      <c r="AC234">
        <v>20</v>
      </c>
      <c r="AD234">
        <v>3.48</v>
      </c>
      <c r="AE234" t="s">
        <v>148</v>
      </c>
      <c r="AF234">
        <v>9</v>
      </c>
      <c r="AG234">
        <v>1.57</v>
      </c>
      <c r="AH234" t="s">
        <v>149</v>
      </c>
      <c r="AI234">
        <v>86</v>
      </c>
      <c r="AJ234">
        <v>14.98</v>
      </c>
    </row>
    <row r="235" spans="1:36">
      <c r="A235">
        <v>8</v>
      </c>
      <c r="B235" t="s">
        <v>179</v>
      </c>
      <c r="C235" t="s">
        <v>184</v>
      </c>
      <c r="D235">
        <v>2</v>
      </c>
      <c r="E235">
        <v>393</v>
      </c>
      <c r="F235">
        <v>319</v>
      </c>
      <c r="G235">
        <v>74</v>
      </c>
      <c r="H235">
        <v>1</v>
      </c>
      <c r="I235">
        <v>318</v>
      </c>
      <c r="J235" t="s">
        <v>141</v>
      </c>
      <c r="K235">
        <v>1</v>
      </c>
      <c r="L235">
        <v>0.31</v>
      </c>
      <c r="M235" t="s">
        <v>142</v>
      </c>
      <c r="N235">
        <v>77</v>
      </c>
      <c r="O235">
        <v>24.21</v>
      </c>
      <c r="P235" t="s">
        <v>143</v>
      </c>
      <c r="Q235">
        <v>1</v>
      </c>
      <c r="R235">
        <v>0.31</v>
      </c>
      <c r="S235" t="s">
        <v>144</v>
      </c>
      <c r="T235">
        <v>1</v>
      </c>
      <c r="U235">
        <v>0.31</v>
      </c>
      <c r="V235" t="s">
        <v>145</v>
      </c>
      <c r="W235">
        <v>187</v>
      </c>
      <c r="X235">
        <v>58.81</v>
      </c>
      <c r="Y235" t="s">
        <v>146</v>
      </c>
      <c r="Z235">
        <v>5</v>
      </c>
      <c r="AA235">
        <v>1.57</v>
      </c>
      <c r="AB235" t="s">
        <v>147</v>
      </c>
      <c r="AC235">
        <v>7</v>
      </c>
      <c r="AD235">
        <v>2.2000000000000002</v>
      </c>
      <c r="AE235" t="s">
        <v>148</v>
      </c>
      <c r="AF235">
        <v>5</v>
      </c>
      <c r="AG235">
        <v>1.57</v>
      </c>
      <c r="AH235" t="s">
        <v>149</v>
      </c>
      <c r="AI235">
        <v>34</v>
      </c>
      <c r="AJ235">
        <v>10.69</v>
      </c>
    </row>
    <row r="236" spans="1:36">
      <c r="A236">
        <v>8</v>
      </c>
      <c r="B236" t="s">
        <v>179</v>
      </c>
      <c r="C236" t="s">
        <v>184</v>
      </c>
      <c r="D236">
        <v>3</v>
      </c>
      <c r="E236">
        <v>438</v>
      </c>
      <c r="F236">
        <v>335</v>
      </c>
      <c r="G236">
        <v>103</v>
      </c>
      <c r="H236">
        <v>4</v>
      </c>
      <c r="I236">
        <v>331</v>
      </c>
      <c r="J236" t="s">
        <v>141</v>
      </c>
      <c r="K236">
        <v>1</v>
      </c>
      <c r="L236">
        <v>0.3</v>
      </c>
      <c r="M236" t="s">
        <v>142</v>
      </c>
      <c r="N236">
        <v>101</v>
      </c>
      <c r="O236">
        <v>30.51</v>
      </c>
      <c r="P236" t="s">
        <v>143</v>
      </c>
      <c r="Q236">
        <v>3</v>
      </c>
      <c r="R236">
        <v>0.91</v>
      </c>
      <c r="S236" t="s">
        <v>144</v>
      </c>
      <c r="T236">
        <v>1</v>
      </c>
      <c r="U236">
        <v>0.3</v>
      </c>
      <c r="V236" t="s">
        <v>145</v>
      </c>
      <c r="W236">
        <v>173</v>
      </c>
      <c r="X236">
        <v>52.27</v>
      </c>
      <c r="Y236" t="s">
        <v>146</v>
      </c>
      <c r="Z236">
        <v>5</v>
      </c>
      <c r="AA236">
        <v>1.51</v>
      </c>
      <c r="AB236" t="s">
        <v>147</v>
      </c>
      <c r="AC236">
        <v>3</v>
      </c>
      <c r="AD236">
        <v>0.91</v>
      </c>
      <c r="AE236" t="s">
        <v>148</v>
      </c>
      <c r="AF236">
        <v>13</v>
      </c>
      <c r="AG236">
        <v>3.93</v>
      </c>
      <c r="AH236" t="s">
        <v>149</v>
      </c>
      <c r="AI236">
        <v>31</v>
      </c>
      <c r="AJ236">
        <v>9.3699999999999992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J304"/>
  <sheetViews>
    <sheetView zoomScale="85" zoomScaleNormal="85" workbookViewId="0">
      <pane xSplit="9" ySplit="5" topLeftCell="J195" activePane="bottomRight" state="frozen"/>
      <selection pane="topRight" activeCell="J1" sqref="J1"/>
      <selection pane="bottomLeft" activeCell="A5" sqref="A5"/>
      <selection pane="bottomRight" activeCell="A3" sqref="A3"/>
    </sheetView>
  </sheetViews>
  <sheetFormatPr baseColWidth="10" defaultRowHeight="15"/>
  <cols>
    <col min="1" max="1" width="37.42578125" customWidth="1"/>
    <col min="2" max="2" width="16.28515625" customWidth="1"/>
    <col min="3" max="3" width="7.140625" customWidth="1"/>
    <col min="4" max="4" width="9.28515625" customWidth="1"/>
    <col min="5" max="5" width="9.5703125" customWidth="1"/>
    <col min="6" max="6" width="11.140625" customWidth="1"/>
    <col min="7" max="7" width="12.42578125" customWidth="1"/>
    <col min="8" max="8" width="11.28515625" customWidth="1"/>
    <col min="9" max="9" width="9.42578125" customWidth="1"/>
    <col min="10" max="10" width="9.85546875" style="113" customWidth="1"/>
    <col min="11" max="11" width="8.28515625" customWidth="1"/>
    <col min="12" max="12" width="9.85546875" style="113" customWidth="1"/>
    <col min="13" max="13" width="8" customWidth="1"/>
    <col min="14" max="14" width="9.7109375" style="113" customWidth="1"/>
    <col min="15" max="15" width="8" customWidth="1"/>
    <col min="16" max="16" width="9.5703125" style="113" customWidth="1"/>
    <col min="17" max="17" width="8.28515625" customWidth="1"/>
    <col min="18" max="18" width="9.5703125" style="113" customWidth="1"/>
    <col min="19" max="19" width="7.5703125" customWidth="1"/>
    <col min="20" max="20" width="10.140625" style="113" customWidth="1"/>
    <col min="21" max="21" width="7.5703125" customWidth="1"/>
    <col min="22" max="22" width="9.85546875" style="113" customWidth="1"/>
    <col min="23" max="23" width="9.28515625" customWidth="1"/>
    <col min="24" max="24" width="10.42578125" style="113" customWidth="1"/>
    <col min="25" max="25" width="9.7109375" customWidth="1"/>
    <col min="26" max="26" width="10.140625" style="113" customWidth="1"/>
    <col min="27" max="27" width="9.7109375" customWidth="1"/>
  </cols>
  <sheetData>
    <row r="1" spans="1:27" ht="18.75">
      <c r="A1" s="2" t="s">
        <v>195</v>
      </c>
      <c r="C1" s="10"/>
      <c r="F1" s="10">
        <v>41385</v>
      </c>
      <c r="G1" s="57"/>
      <c r="H1" s="57"/>
    </row>
    <row r="2" spans="1:27" ht="18.75">
      <c r="A2" s="2" t="s">
        <v>112</v>
      </c>
      <c r="D2" s="189" t="s">
        <v>91</v>
      </c>
      <c r="E2" s="189"/>
      <c r="F2" s="189"/>
      <c r="G2" s="63">
        <f>233-COUNTIF('Feuil1 ne pas supprimer'!F4:F236,"0")</f>
        <v>233</v>
      </c>
      <c r="H2" s="159">
        <f>G2/233</f>
        <v>1</v>
      </c>
      <c r="I2" s="56"/>
      <c r="J2" s="125"/>
      <c r="K2" s="55"/>
    </row>
    <row r="3" spans="1:27" ht="18.75">
      <c r="A3" s="2" t="s">
        <v>194</v>
      </c>
      <c r="D3" s="80"/>
      <c r="E3" s="80"/>
      <c r="F3" s="80"/>
      <c r="G3" s="79" t="s">
        <v>96</v>
      </c>
      <c r="H3" s="82"/>
      <c r="I3" s="56"/>
      <c r="J3" s="125"/>
      <c r="K3" s="55"/>
    </row>
    <row r="4" spans="1:27" ht="49.5" customHeight="1">
      <c r="A4" s="2"/>
      <c r="J4" s="190" t="s">
        <v>87</v>
      </c>
      <c r="K4" s="190"/>
      <c r="L4" s="190" t="s">
        <v>88</v>
      </c>
      <c r="M4" s="190"/>
      <c r="N4" s="190" t="s">
        <v>117</v>
      </c>
      <c r="O4" s="190"/>
      <c r="P4" s="191" t="s">
        <v>116</v>
      </c>
      <c r="Q4" s="192"/>
      <c r="R4" s="190" t="s">
        <v>114</v>
      </c>
      <c r="S4" s="190"/>
      <c r="T4" s="190" t="s">
        <v>120</v>
      </c>
      <c r="U4" s="190"/>
      <c r="V4" s="190" t="s">
        <v>119</v>
      </c>
      <c r="W4" s="190"/>
      <c r="X4" s="190" t="s">
        <v>115</v>
      </c>
      <c r="Y4" s="190"/>
      <c r="Z4" s="191" t="s">
        <v>118</v>
      </c>
      <c r="AA4" s="192"/>
    </row>
    <row r="5" spans="1:27" ht="42.75" customHeight="1">
      <c r="A5" s="1" t="s">
        <v>0</v>
      </c>
      <c r="B5" s="1" t="s">
        <v>1</v>
      </c>
      <c r="C5" s="12" t="s">
        <v>2</v>
      </c>
      <c r="D5" s="12" t="s">
        <v>92</v>
      </c>
      <c r="E5" s="12" t="s">
        <v>93</v>
      </c>
      <c r="F5" s="12" t="s">
        <v>74</v>
      </c>
      <c r="G5" s="11" t="s">
        <v>76</v>
      </c>
      <c r="H5" s="11" t="s">
        <v>75</v>
      </c>
      <c r="I5" s="58" t="s">
        <v>81</v>
      </c>
      <c r="J5" s="126" t="s">
        <v>77</v>
      </c>
      <c r="K5" s="7" t="s">
        <v>5</v>
      </c>
      <c r="L5" s="126" t="s">
        <v>77</v>
      </c>
      <c r="M5" s="7" t="s">
        <v>5</v>
      </c>
      <c r="N5" s="126" t="s">
        <v>77</v>
      </c>
      <c r="O5" s="7" t="s">
        <v>5</v>
      </c>
      <c r="P5" s="126" t="s">
        <v>77</v>
      </c>
      <c r="Q5" s="7" t="s">
        <v>5</v>
      </c>
      <c r="R5" s="126" t="s">
        <v>77</v>
      </c>
      <c r="S5" s="7" t="s">
        <v>5</v>
      </c>
      <c r="T5" s="126" t="s">
        <v>77</v>
      </c>
      <c r="U5" s="7" t="s">
        <v>5</v>
      </c>
      <c r="V5" s="126" t="s">
        <v>77</v>
      </c>
      <c r="W5" s="7" t="s">
        <v>5</v>
      </c>
      <c r="X5" s="126" t="s">
        <v>77</v>
      </c>
      <c r="Y5" s="7" t="s">
        <v>5</v>
      </c>
      <c r="Z5" s="126" t="s">
        <v>77</v>
      </c>
      <c r="AA5" s="7" t="s">
        <v>5</v>
      </c>
    </row>
    <row r="6" spans="1:27">
      <c r="A6" s="3" t="s">
        <v>97</v>
      </c>
      <c r="B6" s="3" t="s">
        <v>186</v>
      </c>
      <c r="C6" s="3"/>
      <c r="D6" s="3">
        <f>SUM(D7:D12)</f>
        <v>7407</v>
      </c>
      <c r="E6" s="3">
        <f>SUM(E7:E12)</f>
        <v>4527</v>
      </c>
      <c r="F6" s="3">
        <f>D6-E6</f>
        <v>2880</v>
      </c>
      <c r="G6" s="14">
        <f t="shared" ref="G6:G14" si="0">E6/D6*100</f>
        <v>61.117861482381528</v>
      </c>
      <c r="H6" s="108">
        <f>E6-I6</f>
        <v>48</v>
      </c>
      <c r="I6" s="117">
        <f>SUM(I7:I12)</f>
        <v>4479</v>
      </c>
      <c r="J6" s="108">
        <f>SUM(J7:J12)</f>
        <v>23</v>
      </c>
      <c r="K6" s="16">
        <f>J6/$I6*100</f>
        <v>0.51350747934806873</v>
      </c>
      <c r="L6" s="108">
        <f>SUM(L7:L12)</f>
        <v>767</v>
      </c>
      <c r="M6" s="16">
        <f>L6/$I6*100</f>
        <v>17.124358115650814</v>
      </c>
      <c r="N6" s="108">
        <f>SUM(N7:N12)</f>
        <v>13</v>
      </c>
      <c r="O6" s="16">
        <f>N6/$I6*100</f>
        <v>0.2902433578923867</v>
      </c>
      <c r="P6" s="108">
        <f>SUM(P7:P12)</f>
        <v>53</v>
      </c>
      <c r="Q6" s="16">
        <f>P6/$I6*100</f>
        <v>1.183299843715115</v>
      </c>
      <c r="R6" s="108">
        <f>SUM(R7:R12)</f>
        <v>1778</v>
      </c>
      <c r="S6" s="16">
        <f>R6/$I6*100</f>
        <v>39.696360794820272</v>
      </c>
      <c r="T6" s="108">
        <f>SUM(T7:T12)</f>
        <v>197</v>
      </c>
      <c r="U6" s="16">
        <f>T6/$I6*100</f>
        <v>4.3983031926769369</v>
      </c>
      <c r="V6" s="108">
        <f>SUM(V7:V12)</f>
        <v>150</v>
      </c>
      <c r="W6" s="16">
        <f>V6/$I6*100</f>
        <v>3.3489618218352315</v>
      </c>
      <c r="X6" s="108">
        <f>SUM(X7:X12)</f>
        <v>136</v>
      </c>
      <c r="Y6" s="16">
        <f>X6/$I6*100</f>
        <v>3.036392051797276</v>
      </c>
      <c r="Z6" s="108">
        <f>SUM(Z7:Z12)</f>
        <v>1362</v>
      </c>
      <c r="AA6" s="16">
        <f>Z6/$I6*100</f>
        <v>30.4085733422639</v>
      </c>
    </row>
    <row r="7" spans="1:27">
      <c r="A7" s="59" t="s">
        <v>97</v>
      </c>
      <c r="B7" s="59" t="str">
        <f>'Feuil1 ne pas supprimer'!C4</f>
        <v>Arue</v>
      </c>
      <c r="C7" s="59">
        <f>'Feuil1 ne pas supprimer'!D4</f>
        <v>1</v>
      </c>
      <c r="D7" s="59">
        <f>'Feuil1 ne pas supprimer'!E4</f>
        <v>1138</v>
      </c>
      <c r="E7" s="59">
        <f>'Feuil1 ne pas supprimer'!F4</f>
        <v>693</v>
      </c>
      <c r="F7" s="59">
        <f t="shared" ref="F7:F12" si="1">D7-E7</f>
        <v>445</v>
      </c>
      <c r="G7" s="60">
        <f t="shared" si="0"/>
        <v>60.896309314586993</v>
      </c>
      <c r="H7" s="109">
        <f>'Feuil1 ne pas supprimer'!H4</f>
        <v>11</v>
      </c>
      <c r="I7" s="118">
        <f>'Feuil1 ne pas supprimer'!I4</f>
        <v>682</v>
      </c>
      <c r="J7" s="113">
        <f>'Feuil1 ne pas supprimer'!K4</f>
        <v>8</v>
      </c>
      <c r="K7" s="8">
        <f t="shared" ref="K7:K12" si="2">J7/I7*100</f>
        <v>1.1730205278592376</v>
      </c>
      <c r="L7" s="113">
        <f>'Feuil1 ne pas supprimer'!N4</f>
        <v>99</v>
      </c>
      <c r="M7" s="8">
        <f t="shared" ref="M7:M12" si="3">L7/I7*100</f>
        <v>14.516129032258066</v>
      </c>
      <c r="N7" s="113">
        <f>'Feuil1 ne pas supprimer'!Q4</f>
        <v>0</v>
      </c>
      <c r="O7" s="8">
        <f t="shared" ref="O7:O12" si="4">N7/I7*100</f>
        <v>0</v>
      </c>
      <c r="P7" s="113">
        <f>'Feuil1 ne pas supprimer'!T4</f>
        <v>5</v>
      </c>
      <c r="Q7" s="8">
        <f t="shared" ref="Q7:Q12" si="5">P7/I7*100</f>
        <v>0.73313782991202348</v>
      </c>
      <c r="R7" s="113">
        <f>'Feuil1 ne pas supprimer'!W4</f>
        <v>242</v>
      </c>
      <c r="S7" s="8">
        <f t="shared" ref="S7:S12" si="6">R7/I7*100</f>
        <v>35.483870967741936</v>
      </c>
      <c r="T7" s="113">
        <f>'Feuil1 ne pas supprimer'!Z4</f>
        <v>34</v>
      </c>
      <c r="U7" s="8">
        <f t="shared" ref="U7:U12" si="7">T7/I7*100</f>
        <v>4.9853372434017595</v>
      </c>
      <c r="V7" s="113">
        <f>'Feuil1 ne pas supprimer'!AC4</f>
        <v>30</v>
      </c>
      <c r="W7" s="8">
        <f t="shared" ref="W7:W12" si="8">V7/I7*100</f>
        <v>4.3988269794721413</v>
      </c>
      <c r="X7" s="113">
        <f>'Feuil1 ne pas supprimer'!AF4</f>
        <v>15</v>
      </c>
      <c r="Y7" s="8">
        <f t="shared" ref="Y7:Y12" si="9">X7/I7*100</f>
        <v>2.1994134897360706</v>
      </c>
      <c r="Z7" s="113">
        <f>'Feuil1 ne pas supprimer'!AI4</f>
        <v>249</v>
      </c>
      <c r="AA7" s="8">
        <f t="shared" ref="AA7:AA12" si="10">Z7/I7*100</f>
        <v>36.510263929618766</v>
      </c>
    </row>
    <row r="8" spans="1:27">
      <c r="A8" s="59" t="s">
        <v>97</v>
      </c>
      <c r="B8" s="59" t="str">
        <f>'Feuil1 ne pas supprimer'!C5</f>
        <v>Arue</v>
      </c>
      <c r="C8" s="59">
        <f>'Feuil1 ne pas supprimer'!D5</f>
        <v>2</v>
      </c>
      <c r="D8" s="59">
        <f>'Feuil1 ne pas supprimer'!E5</f>
        <v>1340</v>
      </c>
      <c r="E8" s="59">
        <f>'Feuil1 ne pas supprimer'!F5</f>
        <v>807</v>
      </c>
      <c r="F8" s="59">
        <f t="shared" si="1"/>
        <v>533</v>
      </c>
      <c r="G8" s="60">
        <f t="shared" si="0"/>
        <v>60.223880597014926</v>
      </c>
      <c r="H8" s="109">
        <f>'Feuil1 ne pas supprimer'!H5</f>
        <v>7</v>
      </c>
      <c r="I8" s="118">
        <f>'Feuil1 ne pas supprimer'!I5</f>
        <v>800</v>
      </c>
      <c r="J8" s="113">
        <f>'Feuil1 ne pas supprimer'!K5</f>
        <v>2</v>
      </c>
      <c r="K8" s="8">
        <f t="shared" si="2"/>
        <v>0.25</v>
      </c>
      <c r="L8" s="113">
        <f>'Feuil1 ne pas supprimer'!N5</f>
        <v>106</v>
      </c>
      <c r="M8" s="8">
        <f t="shared" si="3"/>
        <v>13.25</v>
      </c>
      <c r="N8" s="113">
        <f>'Feuil1 ne pas supprimer'!Q5</f>
        <v>2</v>
      </c>
      <c r="O8" s="8">
        <f t="shared" si="4"/>
        <v>0.25</v>
      </c>
      <c r="P8" s="113">
        <f>'Feuil1 ne pas supprimer'!T5</f>
        <v>9</v>
      </c>
      <c r="Q8" s="8">
        <f t="shared" si="5"/>
        <v>1.125</v>
      </c>
      <c r="R8" s="113">
        <f>'Feuil1 ne pas supprimer'!W5</f>
        <v>312</v>
      </c>
      <c r="S8" s="8">
        <f t="shared" si="6"/>
        <v>39</v>
      </c>
      <c r="T8" s="113">
        <f>'Feuil1 ne pas supprimer'!Z5</f>
        <v>27</v>
      </c>
      <c r="U8" s="8">
        <f t="shared" si="7"/>
        <v>3.375</v>
      </c>
      <c r="V8" s="113">
        <f>'Feuil1 ne pas supprimer'!AC5</f>
        <v>22</v>
      </c>
      <c r="W8" s="8">
        <f t="shared" si="8"/>
        <v>2.75</v>
      </c>
      <c r="X8" s="113">
        <f>'Feuil1 ne pas supprimer'!AF5</f>
        <v>18</v>
      </c>
      <c r="Y8" s="8">
        <f t="shared" si="9"/>
        <v>2.25</v>
      </c>
      <c r="Z8" s="113">
        <f>'Feuil1 ne pas supprimer'!AI5</f>
        <v>302</v>
      </c>
      <c r="AA8" s="8">
        <f t="shared" si="10"/>
        <v>37.75</v>
      </c>
    </row>
    <row r="9" spans="1:27">
      <c r="A9" s="59" t="s">
        <v>97</v>
      </c>
      <c r="B9" s="59" t="str">
        <f>'Feuil1 ne pas supprimer'!C6</f>
        <v>Arue</v>
      </c>
      <c r="C9" s="59">
        <f>'Feuil1 ne pas supprimer'!D6</f>
        <v>3</v>
      </c>
      <c r="D9" s="59">
        <f>'Feuil1 ne pas supprimer'!E6</f>
        <v>1014</v>
      </c>
      <c r="E9" s="59">
        <f>'Feuil1 ne pas supprimer'!F6</f>
        <v>592</v>
      </c>
      <c r="F9" s="59">
        <f t="shared" si="1"/>
        <v>422</v>
      </c>
      <c r="G9" s="60">
        <f t="shared" si="0"/>
        <v>58.382642998027613</v>
      </c>
      <c r="H9" s="109">
        <f>'Feuil1 ne pas supprimer'!H6</f>
        <v>4</v>
      </c>
      <c r="I9" s="118">
        <f>'Feuil1 ne pas supprimer'!I6</f>
        <v>588</v>
      </c>
      <c r="J9" s="113">
        <f>'Feuil1 ne pas supprimer'!K6</f>
        <v>3</v>
      </c>
      <c r="K9" s="8">
        <f t="shared" si="2"/>
        <v>0.51020408163265307</v>
      </c>
      <c r="L9" s="113">
        <f>'Feuil1 ne pas supprimer'!N6</f>
        <v>154</v>
      </c>
      <c r="M9" s="8">
        <f t="shared" si="3"/>
        <v>26.190476190476193</v>
      </c>
      <c r="N9" s="113">
        <f>'Feuil1 ne pas supprimer'!Q6</f>
        <v>0</v>
      </c>
      <c r="O9" s="8">
        <f t="shared" si="4"/>
        <v>0</v>
      </c>
      <c r="P9" s="113">
        <f>'Feuil1 ne pas supprimer'!T6</f>
        <v>12</v>
      </c>
      <c r="Q9" s="8">
        <f t="shared" si="5"/>
        <v>2.0408163265306123</v>
      </c>
      <c r="R9" s="113">
        <f>'Feuil1 ne pas supprimer'!W6</f>
        <v>284</v>
      </c>
      <c r="S9" s="8">
        <f t="shared" si="6"/>
        <v>48.299319727891152</v>
      </c>
      <c r="T9" s="113">
        <f>'Feuil1 ne pas supprimer'!Z6</f>
        <v>28</v>
      </c>
      <c r="U9" s="8">
        <f t="shared" si="7"/>
        <v>4.7619047619047619</v>
      </c>
      <c r="V9" s="113">
        <f>'Feuil1 ne pas supprimer'!AC6</f>
        <v>14</v>
      </c>
      <c r="W9" s="8">
        <f t="shared" si="8"/>
        <v>2.3809523809523809</v>
      </c>
      <c r="X9" s="113">
        <f>'Feuil1 ne pas supprimer'!AF6</f>
        <v>4</v>
      </c>
      <c r="Y9" s="8">
        <f t="shared" si="9"/>
        <v>0.68027210884353739</v>
      </c>
      <c r="Z9" s="113">
        <f>'Feuil1 ne pas supprimer'!AI6</f>
        <v>89</v>
      </c>
      <c r="AA9" s="8">
        <f t="shared" si="10"/>
        <v>15.136054421768709</v>
      </c>
    </row>
    <row r="10" spans="1:27">
      <c r="A10" s="59" t="s">
        <v>97</v>
      </c>
      <c r="B10" s="59" t="str">
        <f>'Feuil1 ne pas supprimer'!C7</f>
        <v>Arue</v>
      </c>
      <c r="C10" s="59">
        <f>'Feuil1 ne pas supprimer'!D7</f>
        <v>4</v>
      </c>
      <c r="D10" s="59">
        <f>'Feuil1 ne pas supprimer'!E7</f>
        <v>1065</v>
      </c>
      <c r="E10" s="59">
        <f>'Feuil1 ne pas supprimer'!F7</f>
        <v>702</v>
      </c>
      <c r="F10" s="59">
        <f t="shared" si="1"/>
        <v>363</v>
      </c>
      <c r="G10" s="60">
        <f t="shared" si="0"/>
        <v>65.91549295774648</v>
      </c>
      <c r="H10" s="109">
        <f>'Feuil1 ne pas supprimer'!H7</f>
        <v>6</v>
      </c>
      <c r="I10" s="118">
        <f>'Feuil1 ne pas supprimer'!I7</f>
        <v>696</v>
      </c>
      <c r="J10" s="113">
        <f>'Feuil1 ne pas supprimer'!K7</f>
        <v>6</v>
      </c>
      <c r="K10" s="8">
        <f t="shared" si="2"/>
        <v>0.86206896551724133</v>
      </c>
      <c r="L10" s="113">
        <f>'Feuil1 ne pas supprimer'!N7</f>
        <v>56</v>
      </c>
      <c r="M10" s="8">
        <f t="shared" si="3"/>
        <v>8.0459770114942533</v>
      </c>
      <c r="N10" s="113">
        <f>'Feuil1 ne pas supprimer'!Q7</f>
        <v>7</v>
      </c>
      <c r="O10" s="8">
        <f t="shared" si="4"/>
        <v>1.0057471264367817</v>
      </c>
      <c r="P10" s="113">
        <f>'Feuil1 ne pas supprimer'!T7</f>
        <v>9</v>
      </c>
      <c r="Q10" s="8">
        <f t="shared" si="5"/>
        <v>1.2931034482758621</v>
      </c>
      <c r="R10" s="113">
        <f>'Feuil1 ne pas supprimer'!W7</f>
        <v>249</v>
      </c>
      <c r="S10" s="8">
        <f t="shared" si="6"/>
        <v>35.775862068965516</v>
      </c>
      <c r="T10" s="113">
        <f>'Feuil1 ne pas supprimer'!Z7</f>
        <v>29</v>
      </c>
      <c r="U10" s="8">
        <f t="shared" si="7"/>
        <v>4.1666666666666661</v>
      </c>
      <c r="V10" s="113">
        <f>'Feuil1 ne pas supprimer'!AC7</f>
        <v>26</v>
      </c>
      <c r="W10" s="8">
        <f t="shared" si="8"/>
        <v>3.7356321839080464</v>
      </c>
      <c r="X10" s="113">
        <f>'Feuil1 ne pas supprimer'!AF7</f>
        <v>38</v>
      </c>
      <c r="Y10" s="8">
        <f t="shared" si="9"/>
        <v>5.4597701149425291</v>
      </c>
      <c r="Z10" s="113">
        <f>'Feuil1 ne pas supprimer'!AI7</f>
        <v>276</v>
      </c>
      <c r="AA10" s="8">
        <f t="shared" si="10"/>
        <v>39.655172413793103</v>
      </c>
    </row>
    <row r="11" spans="1:27">
      <c r="A11" s="59" t="s">
        <v>97</v>
      </c>
      <c r="B11" s="59" t="str">
        <f>'Feuil1 ne pas supprimer'!C8</f>
        <v>Arue</v>
      </c>
      <c r="C11" s="59">
        <f>'Feuil1 ne pas supprimer'!D8</f>
        <v>5</v>
      </c>
      <c r="D11" s="59">
        <f>'Feuil1 ne pas supprimer'!E8</f>
        <v>1678</v>
      </c>
      <c r="E11" s="59">
        <f>'Feuil1 ne pas supprimer'!F8</f>
        <v>1020</v>
      </c>
      <c r="F11" s="59">
        <f t="shared" si="1"/>
        <v>658</v>
      </c>
      <c r="G11" s="60">
        <f t="shared" si="0"/>
        <v>60.786650774731818</v>
      </c>
      <c r="H11" s="109">
        <f>'Feuil1 ne pas supprimer'!H8</f>
        <v>16</v>
      </c>
      <c r="I11" s="118">
        <f>'Feuil1 ne pas supprimer'!I8</f>
        <v>1004</v>
      </c>
      <c r="J11" s="113">
        <f>'Feuil1 ne pas supprimer'!K8</f>
        <v>1</v>
      </c>
      <c r="K11" s="8">
        <f t="shared" si="2"/>
        <v>9.9601593625498003E-2</v>
      </c>
      <c r="L11" s="113">
        <f>'Feuil1 ne pas supprimer'!N8</f>
        <v>217</v>
      </c>
      <c r="M11" s="8">
        <f t="shared" si="3"/>
        <v>21.613545816733069</v>
      </c>
      <c r="N11" s="113">
        <f>'Feuil1 ne pas supprimer'!Q8</f>
        <v>3</v>
      </c>
      <c r="O11" s="8">
        <f t="shared" si="4"/>
        <v>0.29880478087649404</v>
      </c>
      <c r="P11" s="113">
        <f>'Feuil1 ne pas supprimer'!T8</f>
        <v>14</v>
      </c>
      <c r="Q11" s="8">
        <f t="shared" si="5"/>
        <v>1.394422310756972</v>
      </c>
      <c r="R11" s="113">
        <f>'Feuil1 ne pas supprimer'!W8</f>
        <v>409</v>
      </c>
      <c r="S11" s="8">
        <f t="shared" si="6"/>
        <v>40.737051792828687</v>
      </c>
      <c r="T11" s="113">
        <f>'Feuil1 ne pas supprimer'!Z8</f>
        <v>49</v>
      </c>
      <c r="U11" s="8">
        <f t="shared" si="7"/>
        <v>4.8804780876494025</v>
      </c>
      <c r="V11" s="113">
        <f>'Feuil1 ne pas supprimer'!AC8</f>
        <v>34</v>
      </c>
      <c r="W11" s="8">
        <f t="shared" si="8"/>
        <v>3.3864541832669319</v>
      </c>
      <c r="X11" s="113">
        <f>'Feuil1 ne pas supprimer'!AF8</f>
        <v>39</v>
      </c>
      <c r="Y11" s="8">
        <f t="shared" si="9"/>
        <v>3.8844621513944224</v>
      </c>
      <c r="Z11" s="113">
        <f>'Feuil1 ne pas supprimer'!AI8</f>
        <v>238</v>
      </c>
      <c r="AA11" s="8">
        <f t="shared" si="10"/>
        <v>23.705179282868528</v>
      </c>
    </row>
    <row r="12" spans="1:27">
      <c r="A12" s="59" t="s">
        <v>97</v>
      </c>
      <c r="B12" s="59" t="str">
        <f>'Feuil1 ne pas supprimer'!C9</f>
        <v>Arue</v>
      </c>
      <c r="C12" s="59">
        <f>'Feuil1 ne pas supprimer'!D9</f>
        <v>6</v>
      </c>
      <c r="D12" s="59">
        <f>'Feuil1 ne pas supprimer'!E9</f>
        <v>1172</v>
      </c>
      <c r="E12" s="59">
        <f>'Feuil1 ne pas supprimer'!F9</f>
        <v>713</v>
      </c>
      <c r="F12" s="59">
        <f t="shared" si="1"/>
        <v>459</v>
      </c>
      <c r="G12" s="60">
        <f t="shared" si="0"/>
        <v>60.836177474402731</v>
      </c>
      <c r="H12" s="109">
        <f>'Feuil1 ne pas supprimer'!H9</f>
        <v>4</v>
      </c>
      <c r="I12" s="118">
        <f>'Feuil1 ne pas supprimer'!I9</f>
        <v>709</v>
      </c>
      <c r="J12" s="113">
        <f>'Feuil1 ne pas supprimer'!K9</f>
        <v>3</v>
      </c>
      <c r="K12" s="8">
        <f t="shared" si="2"/>
        <v>0.42313117066290551</v>
      </c>
      <c r="L12" s="113">
        <f>'Feuil1 ne pas supprimer'!N9</f>
        <v>135</v>
      </c>
      <c r="M12" s="8">
        <f t="shared" si="3"/>
        <v>19.040902679830747</v>
      </c>
      <c r="N12" s="113">
        <f>'Feuil1 ne pas supprimer'!Q9</f>
        <v>1</v>
      </c>
      <c r="O12" s="8">
        <f t="shared" si="4"/>
        <v>0.14104372355430184</v>
      </c>
      <c r="P12" s="113">
        <f>'Feuil1 ne pas supprimer'!T9</f>
        <v>4</v>
      </c>
      <c r="Q12" s="8">
        <f t="shared" si="5"/>
        <v>0.56417489421720735</v>
      </c>
      <c r="R12" s="113">
        <f>'Feuil1 ne pas supprimer'!W9</f>
        <v>282</v>
      </c>
      <c r="S12" s="8">
        <f t="shared" si="6"/>
        <v>39.774330042313117</v>
      </c>
      <c r="T12" s="113">
        <f>'Feuil1 ne pas supprimer'!Z9</f>
        <v>30</v>
      </c>
      <c r="U12" s="8">
        <f t="shared" si="7"/>
        <v>4.2313117066290546</v>
      </c>
      <c r="V12" s="113">
        <f>'Feuil1 ne pas supprimer'!AC9</f>
        <v>24</v>
      </c>
      <c r="W12" s="8">
        <f t="shared" si="8"/>
        <v>3.3850493653032441</v>
      </c>
      <c r="X12" s="113">
        <f>'Feuil1 ne pas supprimer'!AF9</f>
        <v>22</v>
      </c>
      <c r="Y12" s="8">
        <f t="shared" si="9"/>
        <v>3.1029619181946404</v>
      </c>
      <c r="Z12" s="113">
        <f>'Feuil1 ne pas supprimer'!AI9</f>
        <v>208</v>
      </c>
      <c r="AA12" s="8">
        <f t="shared" si="10"/>
        <v>29.337094499294778</v>
      </c>
    </row>
    <row r="13" spans="1:27">
      <c r="A13" s="3" t="s">
        <v>97</v>
      </c>
      <c r="B13" s="3" t="s">
        <v>185</v>
      </c>
      <c r="C13" s="3"/>
      <c r="D13" s="3">
        <f>SUM(D14:D23)</f>
        <v>12251</v>
      </c>
      <c r="E13" s="3">
        <f>SUM(E14:E23)</f>
        <v>8187</v>
      </c>
      <c r="F13" s="3">
        <f>D13-E13</f>
        <v>4064</v>
      </c>
      <c r="G13" s="14">
        <f t="shared" si="0"/>
        <v>66.827197779773087</v>
      </c>
      <c r="H13" s="108">
        <f>E13-I13</f>
        <v>86</v>
      </c>
      <c r="I13" s="117">
        <f>SUM(I14:I23)</f>
        <v>8101</v>
      </c>
      <c r="J13" s="108">
        <f>SUM(J14:J23)</f>
        <v>49</v>
      </c>
      <c r="K13" s="16">
        <f>J13/$I13*100</f>
        <v>0.60486359708677939</v>
      </c>
      <c r="L13" s="108">
        <f>SUM(L14:L23)</f>
        <v>2214</v>
      </c>
      <c r="M13" s="16">
        <f>L13/$I13*100</f>
        <v>27.329959264288362</v>
      </c>
      <c r="N13" s="108">
        <f>SUM(N14:N23)</f>
        <v>11</v>
      </c>
      <c r="O13" s="16">
        <f>N13/$I13*100</f>
        <v>0.13578570546846067</v>
      </c>
      <c r="P13" s="108">
        <f>SUM(P14:P23)</f>
        <v>187</v>
      </c>
      <c r="Q13" s="16">
        <f>P13/$I13*100</f>
        <v>2.3083569929638315</v>
      </c>
      <c r="R13" s="108">
        <f>SUM(R14:R23)</f>
        <v>3031</v>
      </c>
      <c r="S13" s="16">
        <f>R13/$I13*100</f>
        <v>37.415133934082213</v>
      </c>
      <c r="T13" s="108">
        <f>SUM(T14:T23)</f>
        <v>467</v>
      </c>
      <c r="U13" s="16">
        <f>T13/$I13*100</f>
        <v>5.7647204048882861</v>
      </c>
      <c r="V13" s="108">
        <f>SUM(V14:V23)</f>
        <v>355</v>
      </c>
      <c r="W13" s="16">
        <f>V13/$I13*100</f>
        <v>4.3821750401185033</v>
      </c>
      <c r="X13" s="108">
        <f>SUM(X14:X23)</f>
        <v>136</v>
      </c>
      <c r="Y13" s="16">
        <f>X13/$I13*100</f>
        <v>1.6788050857918777</v>
      </c>
      <c r="Z13" s="108">
        <f>SUM(Z14:Z23)</f>
        <v>1651</v>
      </c>
      <c r="AA13" s="16">
        <f>Z13/$I13*100</f>
        <v>20.38019997531169</v>
      </c>
    </row>
    <row r="14" spans="1:27">
      <c r="A14" s="59" t="s">
        <v>97</v>
      </c>
      <c r="B14" s="59" t="str">
        <f>'Feuil1 ne pas supprimer'!C10</f>
        <v>Moorea-Maiao</v>
      </c>
      <c r="C14" s="59">
        <f>'Feuil1 ne pas supprimer'!D10</f>
        <v>1</v>
      </c>
      <c r="D14" s="59">
        <f>'Feuil1 ne pas supprimer'!E10</f>
        <v>1126</v>
      </c>
      <c r="E14" s="59">
        <f>'Feuil1 ne pas supprimer'!F10</f>
        <v>741</v>
      </c>
      <c r="F14" s="59">
        <f>D14-E14</f>
        <v>385</v>
      </c>
      <c r="G14" s="60">
        <f t="shared" si="0"/>
        <v>65.808170515097686</v>
      </c>
      <c r="H14" s="109">
        <f>'Feuil1 ne pas supprimer'!H10</f>
        <v>13</v>
      </c>
      <c r="I14" s="118">
        <f>'Feuil1 ne pas supprimer'!I10</f>
        <v>728</v>
      </c>
      <c r="J14" s="113">
        <f>'Feuil1 ne pas supprimer'!K10</f>
        <v>6</v>
      </c>
      <c r="K14" s="8">
        <f t="shared" ref="K14:K23" si="11">J14/I14*100</f>
        <v>0.82417582417582425</v>
      </c>
      <c r="L14" s="113">
        <f>'Feuil1 ne pas supprimer'!N10</f>
        <v>238</v>
      </c>
      <c r="M14" s="8">
        <f t="shared" ref="M14:M23" si="12">L14/I14*100</f>
        <v>32.692307692307693</v>
      </c>
      <c r="N14" s="113">
        <f>'Feuil1 ne pas supprimer'!Q10</f>
        <v>3</v>
      </c>
      <c r="O14" s="8">
        <f t="shared" ref="O14:O23" si="13">N14/I14*100</f>
        <v>0.41208791208791212</v>
      </c>
      <c r="P14" s="113">
        <f>'Feuil1 ne pas supprimer'!T10</f>
        <v>40</v>
      </c>
      <c r="Q14" s="8">
        <f t="shared" ref="Q14:Q23" si="14">P14/I14*100</f>
        <v>5.4945054945054945</v>
      </c>
      <c r="R14" s="113">
        <f>'Feuil1 ne pas supprimer'!W10</f>
        <v>214</v>
      </c>
      <c r="S14" s="8">
        <f t="shared" ref="S14:S23" si="15">R14/I14*100</f>
        <v>29.395604395604398</v>
      </c>
      <c r="T14" s="113">
        <f>'Feuil1 ne pas supprimer'!Z10</f>
        <v>31</v>
      </c>
      <c r="U14" s="8">
        <f t="shared" ref="U14:U23" si="16">T14/I14*100</f>
        <v>4.2582417582417582</v>
      </c>
      <c r="V14" s="113">
        <f>'Feuil1 ne pas supprimer'!AC10</f>
        <v>20</v>
      </c>
      <c r="W14" s="8">
        <f t="shared" ref="W14:W23" si="17">V14/I14*100</f>
        <v>2.7472527472527473</v>
      </c>
      <c r="X14" s="113">
        <f>'Feuil1 ne pas supprimer'!AF10</f>
        <v>11</v>
      </c>
      <c r="Y14" s="8">
        <f t="shared" ref="Y14:Y23" si="18">X14/I14*100</f>
        <v>1.5109890109890109</v>
      </c>
      <c r="Z14" s="113">
        <f>'Feuil1 ne pas supprimer'!AI10</f>
        <v>165</v>
      </c>
      <c r="AA14" s="8">
        <f t="shared" ref="AA14:AA23" si="19">Z14/I14*100</f>
        <v>22.664835164835164</v>
      </c>
    </row>
    <row r="15" spans="1:27">
      <c r="A15" s="59" t="s">
        <v>97</v>
      </c>
      <c r="B15" s="59" t="str">
        <f>'Feuil1 ne pas supprimer'!C11</f>
        <v>Moorea-Maiao</v>
      </c>
      <c r="C15" s="59">
        <f>'Feuil1 ne pas supprimer'!D11</f>
        <v>2</v>
      </c>
      <c r="D15" s="59">
        <f>'Feuil1 ne pas supprimer'!E11</f>
        <v>1405</v>
      </c>
      <c r="E15" s="59">
        <f>'Feuil1 ne pas supprimer'!F11</f>
        <v>1048</v>
      </c>
      <c r="F15" s="59">
        <f t="shared" ref="F15:F23" si="20">D15-E15</f>
        <v>357</v>
      </c>
      <c r="G15" s="60">
        <f t="shared" ref="G15:G73" si="21">E15/D15*100</f>
        <v>74.590747330960852</v>
      </c>
      <c r="H15" s="109">
        <f>'Feuil1 ne pas supprimer'!H11</f>
        <v>11</v>
      </c>
      <c r="I15" s="118">
        <f>'Feuil1 ne pas supprimer'!I11</f>
        <v>1037</v>
      </c>
      <c r="J15" s="113">
        <f>'Feuil1 ne pas supprimer'!K11</f>
        <v>1</v>
      </c>
      <c r="K15" s="8">
        <f t="shared" si="11"/>
        <v>9.643201542912247E-2</v>
      </c>
      <c r="L15" s="113">
        <f>'Feuil1 ne pas supprimer'!N11</f>
        <v>302</v>
      </c>
      <c r="M15" s="8">
        <f t="shared" si="12"/>
        <v>29.122468659594986</v>
      </c>
      <c r="N15" s="113">
        <f>'Feuil1 ne pas supprimer'!Q11</f>
        <v>2</v>
      </c>
      <c r="O15" s="8">
        <f t="shared" si="13"/>
        <v>0.19286403085824494</v>
      </c>
      <c r="P15" s="113">
        <f>'Feuil1 ne pas supprimer'!T11</f>
        <v>33</v>
      </c>
      <c r="Q15" s="8">
        <f t="shared" si="14"/>
        <v>3.182256509161042</v>
      </c>
      <c r="R15" s="113">
        <f>'Feuil1 ne pas supprimer'!W11</f>
        <v>442</v>
      </c>
      <c r="S15" s="8">
        <f t="shared" si="15"/>
        <v>42.622950819672127</v>
      </c>
      <c r="T15" s="113">
        <f>'Feuil1 ne pas supprimer'!Z11</f>
        <v>94</v>
      </c>
      <c r="U15" s="8">
        <f t="shared" si="16"/>
        <v>9.0646094503375121</v>
      </c>
      <c r="V15" s="113">
        <f>'Feuil1 ne pas supprimer'!AC11</f>
        <v>16</v>
      </c>
      <c r="W15" s="8">
        <f t="shared" si="17"/>
        <v>1.5429122468659595</v>
      </c>
      <c r="X15" s="113">
        <f>'Feuil1 ne pas supprimer'!AF11</f>
        <v>7</v>
      </c>
      <c r="Y15" s="8">
        <f t="shared" si="18"/>
        <v>0.67502410800385726</v>
      </c>
      <c r="Z15" s="113">
        <f>'Feuil1 ne pas supprimer'!AI11</f>
        <v>140</v>
      </c>
      <c r="AA15" s="8">
        <f t="shared" si="19"/>
        <v>13.500482160077146</v>
      </c>
    </row>
    <row r="16" spans="1:27">
      <c r="A16" s="59" t="s">
        <v>97</v>
      </c>
      <c r="B16" s="59" t="str">
        <f>'Feuil1 ne pas supprimer'!C12</f>
        <v>Moorea-Maiao</v>
      </c>
      <c r="C16" s="59">
        <f>'Feuil1 ne pas supprimer'!D12</f>
        <v>3</v>
      </c>
      <c r="D16" s="59">
        <f>'Feuil1 ne pas supprimer'!E12</f>
        <v>2002</v>
      </c>
      <c r="E16" s="59">
        <f>'Feuil1 ne pas supprimer'!F12</f>
        <v>1226</v>
      </c>
      <c r="F16" s="59">
        <f t="shared" si="20"/>
        <v>776</v>
      </c>
      <c r="G16" s="60">
        <f t="shared" si="21"/>
        <v>61.238761238761242</v>
      </c>
      <c r="H16" s="109">
        <f>'Feuil1 ne pas supprimer'!H12</f>
        <v>11</v>
      </c>
      <c r="I16" s="118">
        <f>'Feuil1 ne pas supprimer'!I12</f>
        <v>1215</v>
      </c>
      <c r="J16" s="113">
        <f>'Feuil1 ne pas supprimer'!K12</f>
        <v>6</v>
      </c>
      <c r="K16" s="8">
        <f t="shared" si="11"/>
        <v>0.49382716049382713</v>
      </c>
      <c r="L16" s="113">
        <f>'Feuil1 ne pas supprimer'!N12</f>
        <v>254</v>
      </c>
      <c r="M16" s="8">
        <f t="shared" si="12"/>
        <v>20.905349794238685</v>
      </c>
      <c r="N16" s="113">
        <f>'Feuil1 ne pas supprimer'!Q12</f>
        <v>3</v>
      </c>
      <c r="O16" s="8">
        <f t="shared" si="13"/>
        <v>0.24691358024691357</v>
      </c>
      <c r="P16" s="113">
        <f>'Feuil1 ne pas supprimer'!T12</f>
        <v>18</v>
      </c>
      <c r="Q16" s="8">
        <f t="shared" si="14"/>
        <v>1.4814814814814816</v>
      </c>
      <c r="R16" s="113">
        <f>'Feuil1 ne pas supprimer'!W12</f>
        <v>426</v>
      </c>
      <c r="S16" s="8">
        <f t="shared" si="15"/>
        <v>35.061728395061728</v>
      </c>
      <c r="T16" s="113">
        <f>'Feuil1 ne pas supprimer'!Z12</f>
        <v>56</v>
      </c>
      <c r="U16" s="8">
        <f t="shared" si="16"/>
        <v>4.6090534979423872</v>
      </c>
      <c r="V16" s="113">
        <f>'Feuil1 ne pas supprimer'!AC12</f>
        <v>54</v>
      </c>
      <c r="W16" s="8">
        <f t="shared" si="17"/>
        <v>4.4444444444444446</v>
      </c>
      <c r="X16" s="113">
        <f>'Feuil1 ne pas supprimer'!AF12</f>
        <v>17</v>
      </c>
      <c r="Y16" s="8">
        <f t="shared" si="18"/>
        <v>1.3991769547325104</v>
      </c>
      <c r="Z16" s="113">
        <f>'Feuil1 ne pas supprimer'!AI12</f>
        <v>381</v>
      </c>
      <c r="AA16" s="8">
        <f t="shared" si="19"/>
        <v>31.358024691358029</v>
      </c>
    </row>
    <row r="17" spans="1:27">
      <c r="A17" s="59" t="s">
        <v>97</v>
      </c>
      <c r="B17" s="59" t="str">
        <f>'Feuil1 ne pas supprimer'!C13</f>
        <v>Moorea-Maiao</v>
      </c>
      <c r="C17" s="59">
        <f>'Feuil1 ne pas supprimer'!D13</f>
        <v>4</v>
      </c>
      <c r="D17" s="59">
        <f>'Feuil1 ne pas supprimer'!E13</f>
        <v>1440</v>
      </c>
      <c r="E17" s="59">
        <f>'Feuil1 ne pas supprimer'!F13</f>
        <v>1025</v>
      </c>
      <c r="F17" s="59">
        <f t="shared" si="20"/>
        <v>415</v>
      </c>
      <c r="G17" s="60">
        <f t="shared" si="21"/>
        <v>71.180555555555557</v>
      </c>
      <c r="H17" s="109">
        <f>'Feuil1 ne pas supprimer'!H13</f>
        <v>13</v>
      </c>
      <c r="I17" s="118">
        <f>'Feuil1 ne pas supprimer'!I13</f>
        <v>1012</v>
      </c>
      <c r="J17" s="113">
        <f>'Feuil1 ne pas supprimer'!K13</f>
        <v>10</v>
      </c>
      <c r="K17" s="8">
        <f t="shared" si="11"/>
        <v>0.98814229249011865</v>
      </c>
      <c r="L17" s="113">
        <f>'Feuil1 ne pas supprimer'!N13</f>
        <v>257</v>
      </c>
      <c r="M17" s="8">
        <f t="shared" si="12"/>
        <v>25.395256916996047</v>
      </c>
      <c r="N17" s="113">
        <f>'Feuil1 ne pas supprimer'!Q13</f>
        <v>1</v>
      </c>
      <c r="O17" s="8">
        <f t="shared" si="13"/>
        <v>9.8814229249011856E-2</v>
      </c>
      <c r="P17" s="113">
        <f>'Feuil1 ne pas supprimer'!T13</f>
        <v>10</v>
      </c>
      <c r="Q17" s="8">
        <f t="shared" si="14"/>
        <v>0.98814229249011865</v>
      </c>
      <c r="R17" s="113">
        <f>'Feuil1 ne pas supprimer'!W13</f>
        <v>407</v>
      </c>
      <c r="S17" s="8">
        <f t="shared" si="15"/>
        <v>40.217391304347828</v>
      </c>
      <c r="T17" s="113">
        <f>'Feuil1 ne pas supprimer'!Z13</f>
        <v>84</v>
      </c>
      <c r="U17" s="8">
        <f t="shared" si="16"/>
        <v>8.3003952569169961</v>
      </c>
      <c r="V17" s="113">
        <f>'Feuil1 ne pas supprimer'!AC13</f>
        <v>33</v>
      </c>
      <c r="W17" s="8">
        <f t="shared" si="17"/>
        <v>3.2608695652173911</v>
      </c>
      <c r="X17" s="113">
        <f>'Feuil1 ne pas supprimer'!AF13</f>
        <v>22</v>
      </c>
      <c r="Y17" s="8">
        <f t="shared" si="18"/>
        <v>2.1739130434782608</v>
      </c>
      <c r="Z17" s="113">
        <f>'Feuil1 ne pas supprimer'!AI13</f>
        <v>188</v>
      </c>
      <c r="AA17" s="8">
        <f t="shared" si="19"/>
        <v>18.57707509881423</v>
      </c>
    </row>
    <row r="18" spans="1:27">
      <c r="A18" s="59" t="s">
        <v>97</v>
      </c>
      <c r="B18" s="59" t="str">
        <f>'Feuil1 ne pas supprimer'!C14</f>
        <v>Moorea-Maiao</v>
      </c>
      <c r="C18" s="59">
        <f>'Feuil1 ne pas supprimer'!D14</f>
        <v>5</v>
      </c>
      <c r="D18" s="59">
        <f>'Feuil1 ne pas supprimer'!E14</f>
        <v>1614</v>
      </c>
      <c r="E18" s="59">
        <f>'Feuil1 ne pas supprimer'!F14</f>
        <v>1075</v>
      </c>
      <c r="F18" s="59">
        <f t="shared" si="20"/>
        <v>539</v>
      </c>
      <c r="G18" s="60">
        <f t="shared" si="21"/>
        <v>66.604708798017356</v>
      </c>
      <c r="H18" s="109">
        <f>'Feuil1 ne pas supprimer'!H14</f>
        <v>11</v>
      </c>
      <c r="I18" s="118">
        <f>'Feuil1 ne pas supprimer'!I14</f>
        <v>1064</v>
      </c>
      <c r="J18" s="113">
        <f>'Feuil1 ne pas supprimer'!K14</f>
        <v>6</v>
      </c>
      <c r="K18" s="8">
        <f t="shared" si="11"/>
        <v>0.56390977443609014</v>
      </c>
      <c r="L18" s="113">
        <f>'Feuil1 ne pas supprimer'!N14</f>
        <v>211</v>
      </c>
      <c r="M18" s="8">
        <f t="shared" si="12"/>
        <v>19.830827067669173</v>
      </c>
      <c r="N18" s="113">
        <f>'Feuil1 ne pas supprimer'!Q14</f>
        <v>1</v>
      </c>
      <c r="O18" s="8">
        <f t="shared" si="13"/>
        <v>9.3984962406015032E-2</v>
      </c>
      <c r="P18" s="113">
        <f>'Feuil1 ne pas supprimer'!T14</f>
        <v>30</v>
      </c>
      <c r="Q18" s="8">
        <f t="shared" si="14"/>
        <v>2.8195488721804511</v>
      </c>
      <c r="R18" s="113">
        <f>'Feuil1 ne pas supprimer'!W14</f>
        <v>399</v>
      </c>
      <c r="S18" s="8">
        <f t="shared" si="15"/>
        <v>37.5</v>
      </c>
      <c r="T18" s="113">
        <f>'Feuil1 ne pas supprimer'!Z14</f>
        <v>73</v>
      </c>
      <c r="U18" s="8">
        <f t="shared" si="16"/>
        <v>6.8609022556390977</v>
      </c>
      <c r="V18" s="113">
        <f>'Feuil1 ne pas supprimer'!AC14</f>
        <v>44</v>
      </c>
      <c r="W18" s="8">
        <f t="shared" si="17"/>
        <v>4.1353383458646613</v>
      </c>
      <c r="X18" s="113">
        <f>'Feuil1 ne pas supprimer'!AF14</f>
        <v>28</v>
      </c>
      <c r="Y18" s="8">
        <f t="shared" si="18"/>
        <v>2.6315789473684208</v>
      </c>
      <c r="Z18" s="113">
        <f>'Feuil1 ne pas supprimer'!AI14</f>
        <v>272</v>
      </c>
      <c r="AA18" s="8">
        <f t="shared" si="19"/>
        <v>25.563909774436087</v>
      </c>
    </row>
    <row r="19" spans="1:27">
      <c r="A19" s="59" t="s">
        <v>97</v>
      </c>
      <c r="B19" s="59" t="str">
        <f>'Feuil1 ne pas supprimer'!C15</f>
        <v>Moorea-Maiao</v>
      </c>
      <c r="C19" s="59">
        <f>'Feuil1 ne pas supprimer'!D15</f>
        <v>6</v>
      </c>
      <c r="D19" s="59">
        <f>'Feuil1 ne pas supprimer'!E15</f>
        <v>873</v>
      </c>
      <c r="E19" s="59">
        <f>'Feuil1 ne pas supprimer'!F15</f>
        <v>566</v>
      </c>
      <c r="F19" s="59">
        <f t="shared" si="20"/>
        <v>307</v>
      </c>
      <c r="G19" s="60">
        <f t="shared" si="21"/>
        <v>64.83390607101947</v>
      </c>
      <c r="H19" s="109">
        <f>'Feuil1 ne pas supprimer'!H15</f>
        <v>5</v>
      </c>
      <c r="I19" s="118">
        <f>'Feuil1 ne pas supprimer'!I15</f>
        <v>561</v>
      </c>
      <c r="J19" s="113">
        <f>'Feuil1 ne pas supprimer'!K15</f>
        <v>2</v>
      </c>
      <c r="K19" s="8">
        <f t="shared" si="11"/>
        <v>0.35650623885918004</v>
      </c>
      <c r="L19" s="113">
        <f>'Feuil1 ne pas supprimer'!N15</f>
        <v>156</v>
      </c>
      <c r="M19" s="8">
        <f t="shared" si="12"/>
        <v>27.807486631016044</v>
      </c>
      <c r="N19" s="113">
        <f>'Feuil1 ne pas supprimer'!Q15</f>
        <v>0</v>
      </c>
      <c r="O19" s="8">
        <f t="shared" si="13"/>
        <v>0</v>
      </c>
      <c r="P19" s="113">
        <f>'Feuil1 ne pas supprimer'!T15</f>
        <v>3</v>
      </c>
      <c r="Q19" s="8">
        <f t="shared" si="14"/>
        <v>0.53475935828876997</v>
      </c>
      <c r="R19" s="113">
        <f>'Feuil1 ne pas supprimer'!W15</f>
        <v>265</v>
      </c>
      <c r="S19" s="8">
        <f t="shared" si="15"/>
        <v>47.237076648841352</v>
      </c>
      <c r="T19" s="113">
        <f>'Feuil1 ne pas supprimer'!Z15</f>
        <v>11</v>
      </c>
      <c r="U19" s="8">
        <f t="shared" si="16"/>
        <v>1.9607843137254901</v>
      </c>
      <c r="V19" s="113">
        <f>'Feuil1 ne pas supprimer'!AC15</f>
        <v>14</v>
      </c>
      <c r="W19" s="8">
        <f t="shared" si="17"/>
        <v>2.4955436720142603</v>
      </c>
      <c r="X19" s="113">
        <f>'Feuil1 ne pas supprimer'!AF15</f>
        <v>9</v>
      </c>
      <c r="Y19" s="8">
        <f t="shared" si="18"/>
        <v>1.6042780748663104</v>
      </c>
      <c r="Z19" s="113">
        <f>'Feuil1 ne pas supprimer'!AI15</f>
        <v>101</v>
      </c>
      <c r="AA19" s="8">
        <f t="shared" si="19"/>
        <v>18.003565062388592</v>
      </c>
    </row>
    <row r="20" spans="1:27">
      <c r="A20" s="59" t="s">
        <v>97</v>
      </c>
      <c r="B20" s="59" t="str">
        <f>'Feuil1 ne pas supprimer'!C16</f>
        <v>Moorea-Maiao</v>
      </c>
      <c r="C20" s="59">
        <f>'Feuil1 ne pas supprimer'!D16</f>
        <v>7</v>
      </c>
      <c r="D20" s="59">
        <f>'Feuil1 ne pas supprimer'!E16</f>
        <v>958</v>
      </c>
      <c r="E20" s="59">
        <f>'Feuil1 ne pas supprimer'!F16</f>
        <v>643</v>
      </c>
      <c r="F20" s="59">
        <f t="shared" si="20"/>
        <v>315</v>
      </c>
      <c r="G20" s="60">
        <f t="shared" si="21"/>
        <v>67.118997912317326</v>
      </c>
      <c r="H20" s="109">
        <f>'Feuil1 ne pas supprimer'!H16</f>
        <v>6</v>
      </c>
      <c r="I20" s="118">
        <f>'Feuil1 ne pas supprimer'!I16</f>
        <v>637</v>
      </c>
      <c r="J20" s="113">
        <f>'Feuil1 ne pas supprimer'!K16</f>
        <v>0</v>
      </c>
      <c r="K20" s="8">
        <f t="shared" si="11"/>
        <v>0</v>
      </c>
      <c r="L20" s="113">
        <f>'Feuil1 ne pas supprimer'!N16</f>
        <v>211</v>
      </c>
      <c r="M20" s="8">
        <f t="shared" si="12"/>
        <v>33.124018838304551</v>
      </c>
      <c r="N20" s="113">
        <f>'Feuil1 ne pas supprimer'!Q16</f>
        <v>0</v>
      </c>
      <c r="O20" s="8">
        <f t="shared" si="13"/>
        <v>0</v>
      </c>
      <c r="P20" s="113">
        <f>'Feuil1 ne pas supprimer'!T16</f>
        <v>4</v>
      </c>
      <c r="Q20" s="8">
        <f t="shared" si="14"/>
        <v>0.62794348508634223</v>
      </c>
      <c r="R20" s="113">
        <f>'Feuil1 ne pas supprimer'!W16</f>
        <v>268</v>
      </c>
      <c r="S20" s="8">
        <f t="shared" si="15"/>
        <v>42.072213500784926</v>
      </c>
      <c r="T20" s="113">
        <f>'Feuil1 ne pas supprimer'!Z16</f>
        <v>13</v>
      </c>
      <c r="U20" s="8">
        <f t="shared" si="16"/>
        <v>2.0408163265306123</v>
      </c>
      <c r="V20" s="113">
        <f>'Feuil1 ne pas supprimer'!AC16</f>
        <v>27</v>
      </c>
      <c r="W20" s="8">
        <f t="shared" si="17"/>
        <v>4.2386185243328098</v>
      </c>
      <c r="X20" s="113">
        <f>'Feuil1 ne pas supprimer'!AF16</f>
        <v>4</v>
      </c>
      <c r="Y20" s="8">
        <f t="shared" si="18"/>
        <v>0.62794348508634223</v>
      </c>
      <c r="Z20" s="113">
        <f>'Feuil1 ne pas supprimer'!AI16</f>
        <v>110</v>
      </c>
      <c r="AA20" s="8">
        <f t="shared" si="19"/>
        <v>17.26844583987441</v>
      </c>
    </row>
    <row r="21" spans="1:27">
      <c r="A21" s="59" t="s">
        <v>97</v>
      </c>
      <c r="B21" s="59" t="str">
        <f>'Feuil1 ne pas supprimer'!C17</f>
        <v>Moorea-Maiao</v>
      </c>
      <c r="C21" s="59">
        <f>'Feuil1 ne pas supprimer'!D17</f>
        <v>8</v>
      </c>
      <c r="D21" s="59">
        <f>'Feuil1 ne pas supprimer'!E17</f>
        <v>1371</v>
      </c>
      <c r="E21" s="59">
        <f>'Feuil1 ne pas supprimer'!F17</f>
        <v>889</v>
      </c>
      <c r="F21" s="59">
        <f t="shared" si="20"/>
        <v>482</v>
      </c>
      <c r="G21" s="60">
        <f t="shared" si="21"/>
        <v>64.843180160466815</v>
      </c>
      <c r="H21" s="109">
        <f>'Feuil1 ne pas supprimer'!H17</f>
        <v>7</v>
      </c>
      <c r="I21" s="118">
        <f>'Feuil1 ne pas supprimer'!I17</f>
        <v>882</v>
      </c>
      <c r="J21" s="113">
        <f>'Feuil1 ne pas supprimer'!K17</f>
        <v>7</v>
      </c>
      <c r="K21" s="8">
        <f t="shared" si="11"/>
        <v>0.79365079365079361</v>
      </c>
      <c r="L21" s="113">
        <f>'Feuil1 ne pas supprimer'!N17</f>
        <v>311</v>
      </c>
      <c r="M21" s="8">
        <f t="shared" si="12"/>
        <v>35.260770975056687</v>
      </c>
      <c r="N21" s="113">
        <f>'Feuil1 ne pas supprimer'!Q17</f>
        <v>1</v>
      </c>
      <c r="O21" s="8">
        <f t="shared" si="13"/>
        <v>0.11337868480725624</v>
      </c>
      <c r="P21" s="113">
        <f>'Feuil1 ne pas supprimer'!T17</f>
        <v>35</v>
      </c>
      <c r="Q21" s="8">
        <f t="shared" si="14"/>
        <v>3.9682539682539679</v>
      </c>
      <c r="R21" s="113">
        <f>'Feuil1 ne pas supprimer'!W17</f>
        <v>281</v>
      </c>
      <c r="S21" s="8">
        <f t="shared" si="15"/>
        <v>31.859410430839002</v>
      </c>
      <c r="T21" s="113">
        <f>'Feuil1 ne pas supprimer'!Z17</f>
        <v>51</v>
      </c>
      <c r="U21" s="8">
        <f t="shared" si="16"/>
        <v>5.7823129251700678</v>
      </c>
      <c r="V21" s="113">
        <f>'Feuil1 ne pas supprimer'!AC17</f>
        <v>89</v>
      </c>
      <c r="W21" s="8">
        <f t="shared" si="17"/>
        <v>10.090702947845804</v>
      </c>
      <c r="X21" s="113">
        <f>'Feuil1 ne pas supprimer'!AF17</f>
        <v>22</v>
      </c>
      <c r="Y21" s="8">
        <f t="shared" si="18"/>
        <v>2.4943310657596371</v>
      </c>
      <c r="Z21" s="113">
        <f>'Feuil1 ne pas supprimer'!AI17</f>
        <v>85</v>
      </c>
      <c r="AA21" s="8">
        <f t="shared" si="19"/>
        <v>9.6371882086167808</v>
      </c>
    </row>
    <row r="22" spans="1:27">
      <c r="A22" s="59" t="s">
        <v>97</v>
      </c>
      <c r="B22" s="59" t="str">
        <f>'Feuil1 ne pas supprimer'!C18</f>
        <v>Moorea-Maiao</v>
      </c>
      <c r="C22" s="59">
        <f>'Feuil1 ne pas supprimer'!D18</f>
        <v>9</v>
      </c>
      <c r="D22" s="59">
        <f>'Feuil1 ne pas supprimer'!E18</f>
        <v>1239</v>
      </c>
      <c r="E22" s="59">
        <f>'Feuil1 ne pas supprimer'!F18</f>
        <v>822</v>
      </c>
      <c r="F22" s="59">
        <f t="shared" si="20"/>
        <v>417</v>
      </c>
      <c r="G22" s="60">
        <f t="shared" si="21"/>
        <v>66.343825665859569</v>
      </c>
      <c r="H22" s="109">
        <f>'Feuil1 ne pas supprimer'!H18</f>
        <v>9</v>
      </c>
      <c r="I22" s="118">
        <f>'Feuil1 ne pas supprimer'!I18</f>
        <v>813</v>
      </c>
      <c r="J22" s="113">
        <f>'Feuil1 ne pas supprimer'!K18</f>
        <v>10</v>
      </c>
      <c r="K22" s="8">
        <f t="shared" si="11"/>
        <v>1.2300123001230012</v>
      </c>
      <c r="L22" s="113">
        <f>'Feuil1 ne pas supprimer'!N18</f>
        <v>250</v>
      </c>
      <c r="M22" s="8">
        <f t="shared" si="12"/>
        <v>30.750307503075032</v>
      </c>
      <c r="N22" s="113">
        <f>'Feuil1 ne pas supprimer'!Q18</f>
        <v>0</v>
      </c>
      <c r="O22" s="8">
        <f t="shared" si="13"/>
        <v>0</v>
      </c>
      <c r="P22" s="113">
        <f>'Feuil1 ne pas supprimer'!T18</f>
        <v>7</v>
      </c>
      <c r="Q22" s="8">
        <f t="shared" si="14"/>
        <v>0.86100861008610086</v>
      </c>
      <c r="R22" s="113">
        <f>'Feuil1 ne pas supprimer'!W18</f>
        <v>269</v>
      </c>
      <c r="S22" s="8">
        <f t="shared" si="15"/>
        <v>33.087330873308737</v>
      </c>
      <c r="T22" s="113">
        <f>'Feuil1 ne pas supprimer'!Z18</f>
        <v>50</v>
      </c>
      <c r="U22" s="8">
        <f t="shared" si="16"/>
        <v>6.1500615006150063</v>
      </c>
      <c r="V22" s="113">
        <f>'Feuil1 ne pas supprimer'!AC18</f>
        <v>57</v>
      </c>
      <c r="W22" s="8">
        <f t="shared" si="17"/>
        <v>7.0110701107011062</v>
      </c>
      <c r="X22" s="113">
        <f>'Feuil1 ne pas supprimer'!AF18</f>
        <v>16</v>
      </c>
      <c r="Y22" s="8">
        <f t="shared" si="18"/>
        <v>1.968019680196802</v>
      </c>
      <c r="Z22" s="113">
        <f>'Feuil1 ne pas supprimer'!AI18</f>
        <v>154</v>
      </c>
      <c r="AA22" s="8">
        <f t="shared" si="19"/>
        <v>18.942189421894216</v>
      </c>
    </row>
    <row r="23" spans="1:27">
      <c r="A23" s="59" t="s">
        <v>97</v>
      </c>
      <c r="B23" s="59" t="str">
        <f>'Feuil1 ne pas supprimer'!C19</f>
        <v>Moorea-Maiao</v>
      </c>
      <c r="C23" s="59">
        <f>'Feuil1 ne pas supprimer'!D19</f>
        <v>10</v>
      </c>
      <c r="D23" s="59">
        <f>'Feuil1 ne pas supprimer'!E19</f>
        <v>223</v>
      </c>
      <c r="E23" s="59">
        <f>'Feuil1 ne pas supprimer'!F19</f>
        <v>152</v>
      </c>
      <c r="F23" s="59">
        <f t="shared" si="20"/>
        <v>71</v>
      </c>
      <c r="G23" s="60">
        <f t="shared" si="21"/>
        <v>68.161434977578466</v>
      </c>
      <c r="H23" s="109">
        <f>'Feuil1 ne pas supprimer'!H19</f>
        <v>0</v>
      </c>
      <c r="I23" s="118">
        <f>'Feuil1 ne pas supprimer'!I19</f>
        <v>152</v>
      </c>
      <c r="J23" s="113">
        <f>'Feuil1 ne pas supprimer'!K19</f>
        <v>1</v>
      </c>
      <c r="K23" s="8">
        <f t="shared" si="11"/>
        <v>0.6578947368421052</v>
      </c>
      <c r="L23" s="113">
        <f>'Feuil1 ne pas supprimer'!N19</f>
        <v>24</v>
      </c>
      <c r="M23" s="8">
        <f t="shared" si="12"/>
        <v>15.789473684210526</v>
      </c>
      <c r="N23" s="113">
        <f>'Feuil1 ne pas supprimer'!Q19</f>
        <v>0</v>
      </c>
      <c r="O23" s="8">
        <f t="shared" si="13"/>
        <v>0</v>
      </c>
      <c r="P23" s="113">
        <f>'Feuil1 ne pas supprimer'!T19</f>
        <v>7</v>
      </c>
      <c r="Q23" s="8">
        <f t="shared" si="14"/>
        <v>4.6052631578947363</v>
      </c>
      <c r="R23" s="113">
        <f>'Feuil1 ne pas supprimer'!W19</f>
        <v>60</v>
      </c>
      <c r="S23" s="8">
        <f t="shared" si="15"/>
        <v>39.473684210526315</v>
      </c>
      <c r="T23" s="113">
        <f>'Feuil1 ne pas supprimer'!Z19</f>
        <v>4</v>
      </c>
      <c r="U23" s="8">
        <f t="shared" si="16"/>
        <v>2.6315789473684208</v>
      </c>
      <c r="V23" s="113">
        <f>'Feuil1 ne pas supprimer'!AC19</f>
        <v>1</v>
      </c>
      <c r="W23" s="8">
        <f t="shared" si="17"/>
        <v>0.6578947368421052</v>
      </c>
      <c r="X23" s="113">
        <f>'Feuil1 ne pas supprimer'!AF19</f>
        <v>0</v>
      </c>
      <c r="Y23" s="8">
        <f t="shared" si="18"/>
        <v>0</v>
      </c>
      <c r="Z23" s="113">
        <f>'Feuil1 ne pas supprimer'!AI19</f>
        <v>55</v>
      </c>
      <c r="AA23" s="8">
        <f t="shared" si="19"/>
        <v>36.184210526315788</v>
      </c>
    </row>
    <row r="24" spans="1:27">
      <c r="A24" s="3" t="s">
        <v>97</v>
      </c>
      <c r="B24" s="3" t="s">
        <v>187</v>
      </c>
      <c r="C24" s="3"/>
      <c r="D24" s="108">
        <f>SUM(D25:D39)</f>
        <v>18558</v>
      </c>
      <c r="E24" s="108">
        <f>SUM(E25:E39)</f>
        <v>11836</v>
      </c>
      <c r="F24" s="108">
        <f>D24-E24</f>
        <v>6722</v>
      </c>
      <c r="G24" s="14">
        <f>E24/D24*100</f>
        <v>63.778424399180942</v>
      </c>
      <c r="H24" s="108">
        <f>E24-I24</f>
        <v>149</v>
      </c>
      <c r="I24" s="117">
        <f>SUM(I25:I39)</f>
        <v>11687</v>
      </c>
      <c r="J24" s="108">
        <f>SUM(J25:J39)</f>
        <v>137</v>
      </c>
      <c r="K24" s="16">
        <f>J24/$I24*100</f>
        <v>1.1722426627877127</v>
      </c>
      <c r="L24" s="108">
        <f>SUM(L25:L39)</f>
        <v>2634</v>
      </c>
      <c r="M24" s="16">
        <f>L24/$I24*100</f>
        <v>22.537862582356464</v>
      </c>
      <c r="N24" s="108">
        <f>SUM(N25:N39)</f>
        <v>24</v>
      </c>
      <c r="O24" s="16">
        <f>N24/$I24*100</f>
        <v>0.20535637888251906</v>
      </c>
      <c r="P24" s="108">
        <f>SUM(P25:P39)</f>
        <v>230</v>
      </c>
      <c r="Q24" s="16">
        <f>P24/$I24*100</f>
        <v>1.9679986309574742</v>
      </c>
      <c r="R24" s="108">
        <f>SUM(R25:R39)</f>
        <v>4988</v>
      </c>
      <c r="S24" s="16">
        <f>R24/$I24*100</f>
        <v>42.679900744416869</v>
      </c>
      <c r="T24" s="108">
        <f>SUM(T25:T39)</f>
        <v>613</v>
      </c>
      <c r="U24" s="16">
        <f>T24/$I24*100</f>
        <v>5.2451441772910075</v>
      </c>
      <c r="V24" s="108">
        <f>SUM(V25:V39)</f>
        <v>387</v>
      </c>
      <c r="W24" s="16">
        <f>V24/$I24*100</f>
        <v>3.3113716094806191</v>
      </c>
      <c r="X24" s="108">
        <f>SUM(X25:X39)</f>
        <v>245</v>
      </c>
      <c r="Y24" s="16">
        <f>X24/$I24*100</f>
        <v>2.0963463677590486</v>
      </c>
      <c r="Z24" s="108">
        <f>SUM(Z25:Z39)</f>
        <v>2429</v>
      </c>
      <c r="AA24" s="16">
        <f>Z24/$I24*100</f>
        <v>20.783776846068282</v>
      </c>
    </row>
    <row r="25" spans="1:27">
      <c r="A25" s="59" t="s">
        <v>97</v>
      </c>
      <c r="B25" s="59" t="str">
        <f>'Feuil1 ne pas supprimer'!C20</f>
        <v>Papeete</v>
      </c>
      <c r="C25" s="59">
        <f>'Feuil1 ne pas supprimer'!D20</f>
        <v>1</v>
      </c>
      <c r="D25" s="109">
        <f>'Feuil1 ne pas supprimer'!E20</f>
        <v>1317</v>
      </c>
      <c r="E25" s="109">
        <f>'Feuil1 ne pas supprimer'!F20</f>
        <v>813</v>
      </c>
      <c r="F25" s="109">
        <f>D25-E25</f>
        <v>504</v>
      </c>
      <c r="G25" s="60">
        <f t="shared" si="21"/>
        <v>61.731207289293856</v>
      </c>
      <c r="H25" s="109">
        <f>'Feuil1 ne pas supprimer'!H20</f>
        <v>15</v>
      </c>
      <c r="I25" s="118">
        <f>'Feuil1 ne pas supprimer'!I20</f>
        <v>798</v>
      </c>
      <c r="J25" s="113">
        <f>'Feuil1 ne pas supprimer'!K20</f>
        <v>25</v>
      </c>
      <c r="K25" s="8">
        <f t="shared" ref="K25:K39" si="22">J25/I25*100</f>
        <v>3.132832080200501</v>
      </c>
      <c r="L25" s="113">
        <f>'Feuil1 ne pas supprimer'!N20</f>
        <v>76</v>
      </c>
      <c r="M25" s="8">
        <f t="shared" ref="M25:M39" si="23">L25/I25*100</f>
        <v>9.5238095238095237</v>
      </c>
      <c r="N25" s="113">
        <f>'Feuil1 ne pas supprimer'!Q20</f>
        <v>2</v>
      </c>
      <c r="O25" s="8">
        <f t="shared" ref="O25:O39" si="24">N25/I25*100</f>
        <v>0.25062656641604009</v>
      </c>
      <c r="P25" s="113">
        <f>'Feuil1 ne pas supprimer'!T20</f>
        <v>14</v>
      </c>
      <c r="Q25" s="8">
        <f t="shared" ref="Q25:Q39" si="25">P25/I25*100</f>
        <v>1.7543859649122806</v>
      </c>
      <c r="R25" s="113">
        <f>'Feuil1 ne pas supprimer'!W20</f>
        <v>356</v>
      </c>
      <c r="S25" s="8">
        <f t="shared" ref="S25:S39" si="26">R25/I25*100</f>
        <v>44.611528822055135</v>
      </c>
      <c r="T25" s="113">
        <f>'Feuil1 ne pas supprimer'!Z20</f>
        <v>22</v>
      </c>
      <c r="U25" s="8">
        <f t="shared" ref="U25:U39" si="27">T25/I25*100</f>
        <v>2.7568922305764412</v>
      </c>
      <c r="V25" s="113">
        <f>'Feuil1 ne pas supprimer'!AC20</f>
        <v>24</v>
      </c>
      <c r="W25" s="8">
        <f t="shared" ref="W25:W39" si="28">V25/I25*100</f>
        <v>3.007518796992481</v>
      </c>
      <c r="X25" s="113">
        <f>'Feuil1 ne pas supprimer'!AF20</f>
        <v>18</v>
      </c>
      <c r="Y25" s="8">
        <f t="shared" ref="Y25:Y39" si="29">X25/I25*100</f>
        <v>2.2556390977443606</v>
      </c>
      <c r="Z25" s="113">
        <f>'Feuil1 ne pas supprimer'!AI20</f>
        <v>261</v>
      </c>
      <c r="AA25" s="8">
        <f t="shared" ref="AA25:AA39" si="30">Z25/I25*100</f>
        <v>32.706766917293237</v>
      </c>
    </row>
    <row r="26" spans="1:27">
      <c r="A26" s="59" t="s">
        <v>97</v>
      </c>
      <c r="B26" s="59" t="str">
        <f>'Feuil1 ne pas supprimer'!C21</f>
        <v>Papeete</v>
      </c>
      <c r="C26" s="59">
        <f>'Feuil1 ne pas supprimer'!D21</f>
        <v>2</v>
      </c>
      <c r="D26" s="109">
        <f>'Feuil1 ne pas supprimer'!E21</f>
        <v>1244</v>
      </c>
      <c r="E26" s="109">
        <f>'Feuil1 ne pas supprimer'!F21</f>
        <v>802</v>
      </c>
      <c r="F26" s="109">
        <f t="shared" ref="F26:F39" si="31">D26-E26</f>
        <v>442</v>
      </c>
      <c r="G26" s="60">
        <f t="shared" si="21"/>
        <v>64.469453376205792</v>
      </c>
      <c r="H26" s="109">
        <f>'Feuil1 ne pas supprimer'!H21</f>
        <v>9</v>
      </c>
      <c r="I26" s="118">
        <f>'Feuil1 ne pas supprimer'!I21</f>
        <v>793</v>
      </c>
      <c r="J26" s="113">
        <f>'Feuil1 ne pas supprimer'!K21</f>
        <v>8</v>
      </c>
      <c r="K26" s="8">
        <f t="shared" si="22"/>
        <v>1.0088272383354351</v>
      </c>
      <c r="L26" s="113">
        <f>'Feuil1 ne pas supprimer'!N21</f>
        <v>180</v>
      </c>
      <c r="M26" s="8">
        <f t="shared" si="23"/>
        <v>22.698612862547289</v>
      </c>
      <c r="N26" s="113">
        <f>'Feuil1 ne pas supprimer'!Q21</f>
        <v>1</v>
      </c>
      <c r="O26" s="8">
        <f t="shared" si="24"/>
        <v>0.12610340479192939</v>
      </c>
      <c r="P26" s="113">
        <f>'Feuil1 ne pas supprimer'!T21</f>
        <v>11</v>
      </c>
      <c r="Q26" s="8">
        <f t="shared" si="25"/>
        <v>1.3871374527112232</v>
      </c>
      <c r="R26" s="113">
        <f>'Feuil1 ne pas supprimer'!W21</f>
        <v>343</v>
      </c>
      <c r="S26" s="8">
        <f t="shared" si="26"/>
        <v>43.253467843631775</v>
      </c>
      <c r="T26" s="113">
        <f>'Feuil1 ne pas supprimer'!Z21</f>
        <v>42</v>
      </c>
      <c r="U26" s="8">
        <f t="shared" si="27"/>
        <v>5.2963430012610342</v>
      </c>
      <c r="V26" s="113">
        <f>'Feuil1 ne pas supprimer'!AC21</f>
        <v>36</v>
      </c>
      <c r="W26" s="8">
        <f t="shared" si="28"/>
        <v>4.5397225725094579</v>
      </c>
      <c r="X26" s="113">
        <f>'Feuil1 ne pas supprimer'!AF21</f>
        <v>17</v>
      </c>
      <c r="Y26" s="8">
        <f t="shared" si="29"/>
        <v>2.1437578814627996</v>
      </c>
      <c r="Z26" s="113">
        <f>'Feuil1 ne pas supprimer'!AI21</f>
        <v>155</v>
      </c>
      <c r="AA26" s="8">
        <f t="shared" si="30"/>
        <v>19.546027742749054</v>
      </c>
    </row>
    <row r="27" spans="1:27">
      <c r="A27" s="59" t="s">
        <v>97</v>
      </c>
      <c r="B27" s="59" t="str">
        <f>'Feuil1 ne pas supprimer'!C22</f>
        <v>Papeete</v>
      </c>
      <c r="C27" s="59">
        <f>'Feuil1 ne pas supprimer'!D22</f>
        <v>3</v>
      </c>
      <c r="D27" s="109">
        <f>'Feuil1 ne pas supprimer'!E22</f>
        <v>1023</v>
      </c>
      <c r="E27" s="109">
        <f>'Feuil1 ne pas supprimer'!F22</f>
        <v>652</v>
      </c>
      <c r="F27" s="109">
        <f t="shared" si="31"/>
        <v>371</v>
      </c>
      <c r="G27" s="60">
        <f t="shared" si="21"/>
        <v>63.734115347018573</v>
      </c>
      <c r="H27" s="109">
        <f>'Feuil1 ne pas supprimer'!H22</f>
        <v>5</v>
      </c>
      <c r="I27" s="118">
        <f>'Feuil1 ne pas supprimer'!I22</f>
        <v>647</v>
      </c>
      <c r="J27" s="113">
        <f>'Feuil1 ne pas supprimer'!K22</f>
        <v>7</v>
      </c>
      <c r="K27" s="8">
        <f t="shared" si="22"/>
        <v>1.0819165378670788</v>
      </c>
      <c r="L27" s="113">
        <f>'Feuil1 ne pas supprimer'!N22</f>
        <v>160</v>
      </c>
      <c r="M27" s="8">
        <f t="shared" si="23"/>
        <v>24.729520865533232</v>
      </c>
      <c r="N27" s="113">
        <f>'Feuil1 ne pas supprimer'!Q22</f>
        <v>0</v>
      </c>
      <c r="O27" s="8">
        <f t="shared" si="24"/>
        <v>0</v>
      </c>
      <c r="P27" s="113">
        <f>'Feuil1 ne pas supprimer'!T22</f>
        <v>29</v>
      </c>
      <c r="Q27" s="8">
        <f t="shared" si="25"/>
        <v>4.4822256568778984</v>
      </c>
      <c r="R27" s="113">
        <f>'Feuil1 ne pas supprimer'!W22</f>
        <v>246</v>
      </c>
      <c r="S27" s="8">
        <f t="shared" si="26"/>
        <v>38.021638330757341</v>
      </c>
      <c r="T27" s="113">
        <f>'Feuil1 ne pas supprimer'!Z22</f>
        <v>36</v>
      </c>
      <c r="U27" s="8">
        <f t="shared" si="27"/>
        <v>5.564142194744977</v>
      </c>
      <c r="V27" s="113">
        <f>'Feuil1 ne pas supprimer'!AC22</f>
        <v>23</v>
      </c>
      <c r="W27" s="8">
        <f t="shared" si="28"/>
        <v>3.554868624420402</v>
      </c>
      <c r="X27" s="113">
        <f>'Feuil1 ne pas supprimer'!AF22</f>
        <v>8</v>
      </c>
      <c r="Y27" s="8">
        <f t="shared" si="29"/>
        <v>1.2364760432766615</v>
      </c>
      <c r="Z27" s="113">
        <f>'Feuil1 ne pas supprimer'!AI22</f>
        <v>138</v>
      </c>
      <c r="AA27" s="8">
        <f t="shared" si="30"/>
        <v>21.329211746522411</v>
      </c>
    </row>
    <row r="28" spans="1:27">
      <c r="A28" s="59" t="s">
        <v>97</v>
      </c>
      <c r="B28" s="59" t="str">
        <f>'Feuil1 ne pas supprimer'!C23</f>
        <v>Papeete</v>
      </c>
      <c r="C28" s="59">
        <f>'Feuil1 ne pas supprimer'!D23</f>
        <v>4</v>
      </c>
      <c r="D28" s="109">
        <f>'Feuil1 ne pas supprimer'!E23</f>
        <v>1485</v>
      </c>
      <c r="E28" s="109">
        <f>'Feuil1 ne pas supprimer'!F23</f>
        <v>965</v>
      </c>
      <c r="F28" s="109">
        <f t="shared" si="31"/>
        <v>520</v>
      </c>
      <c r="G28" s="60">
        <f t="shared" si="21"/>
        <v>64.983164983164983</v>
      </c>
      <c r="H28" s="109">
        <f>'Feuil1 ne pas supprimer'!H23</f>
        <v>14</v>
      </c>
      <c r="I28" s="118">
        <f>'Feuil1 ne pas supprimer'!I23</f>
        <v>951</v>
      </c>
      <c r="J28" s="113">
        <f>'Feuil1 ne pas supprimer'!K23</f>
        <v>6</v>
      </c>
      <c r="K28" s="8">
        <f t="shared" si="22"/>
        <v>0.63091482649842268</v>
      </c>
      <c r="L28" s="113">
        <f>'Feuil1 ne pas supprimer'!N23</f>
        <v>262</v>
      </c>
      <c r="M28" s="8">
        <f t="shared" si="23"/>
        <v>27.549947423764458</v>
      </c>
      <c r="N28" s="113">
        <f>'Feuil1 ne pas supprimer'!Q23</f>
        <v>2</v>
      </c>
      <c r="O28" s="8">
        <f t="shared" si="24"/>
        <v>0.2103049421661409</v>
      </c>
      <c r="P28" s="113">
        <f>'Feuil1 ne pas supprimer'!T23</f>
        <v>25</v>
      </c>
      <c r="Q28" s="8">
        <f t="shared" si="25"/>
        <v>2.6288117770767614</v>
      </c>
      <c r="R28" s="113">
        <f>'Feuil1 ne pas supprimer'!W23</f>
        <v>358</v>
      </c>
      <c r="S28" s="8">
        <f t="shared" si="26"/>
        <v>37.644584647739222</v>
      </c>
      <c r="T28" s="113">
        <f>'Feuil1 ne pas supprimer'!Z23</f>
        <v>55</v>
      </c>
      <c r="U28" s="8">
        <f t="shared" si="27"/>
        <v>5.7833859095688753</v>
      </c>
      <c r="V28" s="113">
        <f>'Feuil1 ne pas supprimer'!AC23</f>
        <v>36</v>
      </c>
      <c r="W28" s="8">
        <f t="shared" si="28"/>
        <v>3.7854889589905363</v>
      </c>
      <c r="X28" s="113">
        <f>'Feuil1 ne pas supprimer'!AF23</f>
        <v>17</v>
      </c>
      <c r="Y28" s="8">
        <f t="shared" si="29"/>
        <v>1.7875920084121977</v>
      </c>
      <c r="Z28" s="113">
        <f>'Feuil1 ne pas supprimer'!AI23</f>
        <v>190</v>
      </c>
      <c r="AA28" s="8">
        <f t="shared" si="30"/>
        <v>19.978969505783386</v>
      </c>
    </row>
    <row r="29" spans="1:27">
      <c r="A29" s="59" t="s">
        <v>97</v>
      </c>
      <c r="B29" s="59" t="str">
        <f>'Feuil1 ne pas supprimer'!C24</f>
        <v>Papeete</v>
      </c>
      <c r="C29" s="59">
        <f>'Feuil1 ne pas supprimer'!D24</f>
        <v>5</v>
      </c>
      <c r="D29" s="109">
        <f>'Feuil1 ne pas supprimer'!E24</f>
        <v>1140</v>
      </c>
      <c r="E29" s="109">
        <f>'Feuil1 ne pas supprimer'!F24</f>
        <v>702</v>
      </c>
      <c r="F29" s="109">
        <f t="shared" si="31"/>
        <v>438</v>
      </c>
      <c r="G29" s="60">
        <f t="shared" si="21"/>
        <v>61.578947368421055</v>
      </c>
      <c r="H29" s="109">
        <f>'Feuil1 ne pas supprimer'!H24</f>
        <v>7</v>
      </c>
      <c r="I29" s="118">
        <f>'Feuil1 ne pas supprimer'!I24</f>
        <v>695</v>
      </c>
      <c r="J29" s="113">
        <f>'Feuil1 ne pas supprimer'!K24</f>
        <v>5</v>
      </c>
      <c r="K29" s="8">
        <f t="shared" si="22"/>
        <v>0.71942446043165476</v>
      </c>
      <c r="L29" s="113">
        <f>'Feuil1 ne pas supprimer'!N24</f>
        <v>179</v>
      </c>
      <c r="M29" s="8">
        <f t="shared" si="23"/>
        <v>25.755395683453237</v>
      </c>
      <c r="N29" s="113">
        <f>'Feuil1 ne pas supprimer'!Q24</f>
        <v>1</v>
      </c>
      <c r="O29" s="8">
        <f t="shared" si="24"/>
        <v>0.14388489208633093</v>
      </c>
      <c r="P29" s="113">
        <f>'Feuil1 ne pas supprimer'!T24</f>
        <v>14</v>
      </c>
      <c r="Q29" s="8">
        <f t="shared" si="25"/>
        <v>2.014388489208633</v>
      </c>
      <c r="R29" s="113">
        <f>'Feuil1 ne pas supprimer'!W24</f>
        <v>286</v>
      </c>
      <c r="S29" s="8">
        <f t="shared" si="26"/>
        <v>41.151079136690647</v>
      </c>
      <c r="T29" s="113">
        <f>'Feuil1 ne pas supprimer'!Z24</f>
        <v>28</v>
      </c>
      <c r="U29" s="8">
        <f t="shared" si="27"/>
        <v>4.028776978417266</v>
      </c>
      <c r="V29" s="113">
        <f>'Feuil1 ne pas supprimer'!AC24</f>
        <v>16</v>
      </c>
      <c r="W29" s="8">
        <f t="shared" si="28"/>
        <v>2.3021582733812949</v>
      </c>
      <c r="X29" s="113">
        <f>'Feuil1 ne pas supprimer'!AF24</f>
        <v>15</v>
      </c>
      <c r="Y29" s="8">
        <f t="shared" si="29"/>
        <v>2.1582733812949639</v>
      </c>
      <c r="Z29" s="113">
        <f>'Feuil1 ne pas supprimer'!AI24</f>
        <v>151</v>
      </c>
      <c r="AA29" s="8">
        <f t="shared" si="30"/>
        <v>21.726618705035971</v>
      </c>
    </row>
    <row r="30" spans="1:27">
      <c r="A30" s="59" t="s">
        <v>97</v>
      </c>
      <c r="B30" s="59" t="str">
        <f>'Feuil1 ne pas supprimer'!C25</f>
        <v>Papeete</v>
      </c>
      <c r="C30" s="59">
        <f>'Feuil1 ne pas supprimer'!D25</f>
        <v>6</v>
      </c>
      <c r="D30" s="109">
        <f>'Feuil1 ne pas supprimer'!E25</f>
        <v>1281</v>
      </c>
      <c r="E30" s="109">
        <f>'Feuil1 ne pas supprimer'!F25</f>
        <v>863</v>
      </c>
      <c r="F30" s="109">
        <f t="shared" si="31"/>
        <v>418</v>
      </c>
      <c r="G30" s="60">
        <f t="shared" si="21"/>
        <v>67.369242779078846</v>
      </c>
      <c r="H30" s="109">
        <f>'Feuil1 ne pas supprimer'!H25</f>
        <v>12</v>
      </c>
      <c r="I30" s="118">
        <f>'Feuil1 ne pas supprimer'!I25</f>
        <v>851</v>
      </c>
      <c r="J30" s="113">
        <f>'Feuil1 ne pas supprimer'!K25</f>
        <v>13</v>
      </c>
      <c r="K30" s="8">
        <f t="shared" si="22"/>
        <v>1.5276145710928319</v>
      </c>
      <c r="L30" s="113">
        <f>'Feuil1 ne pas supprimer'!N25</f>
        <v>223</v>
      </c>
      <c r="M30" s="8">
        <f t="shared" si="23"/>
        <v>26.204465334900117</v>
      </c>
      <c r="N30" s="113">
        <f>'Feuil1 ne pas supprimer'!Q25</f>
        <v>0</v>
      </c>
      <c r="O30" s="8">
        <f t="shared" si="24"/>
        <v>0</v>
      </c>
      <c r="P30" s="113">
        <f>'Feuil1 ne pas supprimer'!T25</f>
        <v>14</v>
      </c>
      <c r="Q30" s="8">
        <f t="shared" si="25"/>
        <v>1.6451233842538191</v>
      </c>
      <c r="R30" s="113">
        <f>'Feuil1 ne pas supprimer'!W25</f>
        <v>391</v>
      </c>
      <c r="S30" s="8">
        <f t="shared" si="26"/>
        <v>45.945945945945951</v>
      </c>
      <c r="T30" s="113">
        <f>'Feuil1 ne pas supprimer'!Z25</f>
        <v>22</v>
      </c>
      <c r="U30" s="8">
        <f t="shared" si="27"/>
        <v>2.5851938895417157</v>
      </c>
      <c r="V30" s="113">
        <f>'Feuil1 ne pas supprimer'!AC25</f>
        <v>23</v>
      </c>
      <c r="W30" s="8">
        <f t="shared" si="28"/>
        <v>2.7027027027027026</v>
      </c>
      <c r="X30" s="113">
        <f>'Feuil1 ne pas supprimer'!AF25</f>
        <v>17</v>
      </c>
      <c r="Y30" s="8">
        <f t="shared" si="29"/>
        <v>1.9976498237367801</v>
      </c>
      <c r="Z30" s="113">
        <f>'Feuil1 ne pas supprimer'!AI25</f>
        <v>148</v>
      </c>
      <c r="AA30" s="8">
        <f t="shared" si="30"/>
        <v>17.391304347826086</v>
      </c>
    </row>
    <row r="31" spans="1:27">
      <c r="A31" s="59" t="s">
        <v>97</v>
      </c>
      <c r="B31" s="59" t="str">
        <f>'Feuil1 ne pas supprimer'!C26</f>
        <v>Papeete</v>
      </c>
      <c r="C31" s="59">
        <f>'Feuil1 ne pas supprimer'!D26</f>
        <v>7</v>
      </c>
      <c r="D31" s="109">
        <f>'Feuil1 ne pas supprimer'!E26</f>
        <v>1213</v>
      </c>
      <c r="E31" s="109">
        <f>'Feuil1 ne pas supprimer'!F26</f>
        <v>854</v>
      </c>
      <c r="F31" s="109">
        <f t="shared" si="31"/>
        <v>359</v>
      </c>
      <c r="G31" s="60">
        <f t="shared" si="21"/>
        <v>70.403957131079963</v>
      </c>
      <c r="H31" s="109">
        <f>'Feuil1 ne pas supprimer'!H26</f>
        <v>8</v>
      </c>
      <c r="I31" s="118">
        <f>'Feuil1 ne pas supprimer'!I26</f>
        <v>846</v>
      </c>
      <c r="J31" s="113">
        <f>'Feuil1 ne pas supprimer'!K26</f>
        <v>4</v>
      </c>
      <c r="K31" s="8">
        <f t="shared" si="22"/>
        <v>0.4728132387706856</v>
      </c>
      <c r="L31" s="113">
        <f>'Feuil1 ne pas supprimer'!N26</f>
        <v>275</v>
      </c>
      <c r="M31" s="8">
        <f t="shared" si="23"/>
        <v>32.505910165484636</v>
      </c>
      <c r="N31" s="113">
        <f>'Feuil1 ne pas supprimer'!Q26</f>
        <v>2</v>
      </c>
      <c r="O31" s="8">
        <f t="shared" si="24"/>
        <v>0.2364066193853428</v>
      </c>
      <c r="P31" s="113">
        <f>'Feuil1 ne pas supprimer'!T26</f>
        <v>23</v>
      </c>
      <c r="Q31" s="8">
        <f t="shared" si="25"/>
        <v>2.7186761229314422</v>
      </c>
      <c r="R31" s="113">
        <f>'Feuil1 ne pas supprimer'!W26</f>
        <v>398</v>
      </c>
      <c r="S31" s="8">
        <f t="shared" si="26"/>
        <v>47.044917257683217</v>
      </c>
      <c r="T31" s="113">
        <f>'Feuil1 ne pas supprimer'!Z26</f>
        <v>57</v>
      </c>
      <c r="U31" s="8">
        <f t="shared" si="27"/>
        <v>6.7375886524822697</v>
      </c>
      <c r="V31" s="113">
        <f>'Feuil1 ne pas supprimer'!AC26</f>
        <v>10</v>
      </c>
      <c r="W31" s="8">
        <f t="shared" si="28"/>
        <v>1.1820330969267139</v>
      </c>
      <c r="X31" s="113">
        <f>'Feuil1 ne pas supprimer'!AF26</f>
        <v>12</v>
      </c>
      <c r="Y31" s="8">
        <f t="shared" si="29"/>
        <v>1.4184397163120568</v>
      </c>
      <c r="Z31" s="113">
        <f>'Feuil1 ne pas supprimer'!AI26</f>
        <v>65</v>
      </c>
      <c r="AA31" s="8">
        <f t="shared" si="30"/>
        <v>7.6832151300236404</v>
      </c>
    </row>
    <row r="32" spans="1:27">
      <c r="A32" s="59" t="s">
        <v>97</v>
      </c>
      <c r="B32" s="59" t="str">
        <f>'Feuil1 ne pas supprimer'!C27</f>
        <v>Papeete</v>
      </c>
      <c r="C32" s="59">
        <f>'Feuil1 ne pas supprimer'!D27</f>
        <v>8</v>
      </c>
      <c r="D32" s="109">
        <f>'Feuil1 ne pas supprimer'!E27</f>
        <v>1079</v>
      </c>
      <c r="E32" s="109">
        <f>'Feuil1 ne pas supprimer'!F27</f>
        <v>710</v>
      </c>
      <c r="F32" s="109">
        <f t="shared" si="31"/>
        <v>369</v>
      </c>
      <c r="G32" s="60">
        <f t="shared" si="21"/>
        <v>65.801668211306762</v>
      </c>
      <c r="H32" s="109">
        <f>'Feuil1 ne pas supprimer'!H27</f>
        <v>9</v>
      </c>
      <c r="I32" s="118">
        <f>'Feuil1 ne pas supprimer'!I27</f>
        <v>701</v>
      </c>
      <c r="J32" s="113">
        <f>'Feuil1 ne pas supprimer'!K27</f>
        <v>6</v>
      </c>
      <c r="K32" s="8">
        <f t="shared" si="22"/>
        <v>0.85592011412268187</v>
      </c>
      <c r="L32" s="113">
        <f>'Feuil1 ne pas supprimer'!N27</f>
        <v>161</v>
      </c>
      <c r="M32" s="8">
        <f t="shared" si="23"/>
        <v>22.96718972895863</v>
      </c>
      <c r="N32" s="113">
        <f>'Feuil1 ne pas supprimer'!Q27</f>
        <v>2</v>
      </c>
      <c r="O32" s="8">
        <f t="shared" si="24"/>
        <v>0.28530670470756064</v>
      </c>
      <c r="P32" s="113">
        <f>'Feuil1 ne pas supprimer'!T27</f>
        <v>12</v>
      </c>
      <c r="Q32" s="8">
        <f t="shared" si="25"/>
        <v>1.7118402282453637</v>
      </c>
      <c r="R32" s="113">
        <f>'Feuil1 ne pas supprimer'!W27</f>
        <v>302</v>
      </c>
      <c r="S32" s="8">
        <f t="shared" si="26"/>
        <v>43.081312410841655</v>
      </c>
      <c r="T32" s="113">
        <f>'Feuil1 ne pas supprimer'!Z27</f>
        <v>36</v>
      </c>
      <c r="U32" s="8">
        <f t="shared" si="27"/>
        <v>5.1355206847360915</v>
      </c>
      <c r="V32" s="113">
        <f>'Feuil1 ne pas supprimer'!AC27</f>
        <v>18</v>
      </c>
      <c r="W32" s="8">
        <f t="shared" si="28"/>
        <v>2.5677603423680457</v>
      </c>
      <c r="X32" s="113">
        <f>'Feuil1 ne pas supprimer'!AF27</f>
        <v>13</v>
      </c>
      <c r="Y32" s="8">
        <f t="shared" si="29"/>
        <v>1.8544935805991443</v>
      </c>
      <c r="Z32" s="113">
        <f>'Feuil1 ne pas supprimer'!AI27</f>
        <v>151</v>
      </c>
      <c r="AA32" s="8">
        <f t="shared" si="30"/>
        <v>21.540656205420827</v>
      </c>
    </row>
    <row r="33" spans="1:27">
      <c r="A33" s="59" t="s">
        <v>97</v>
      </c>
      <c r="B33" s="59" t="str">
        <f>'Feuil1 ne pas supprimer'!C28</f>
        <v>Papeete</v>
      </c>
      <c r="C33" s="59">
        <f>'Feuil1 ne pas supprimer'!D28</f>
        <v>9</v>
      </c>
      <c r="D33" s="109">
        <f>'Feuil1 ne pas supprimer'!E28</f>
        <v>1007</v>
      </c>
      <c r="E33" s="109">
        <f>'Feuil1 ne pas supprimer'!F28</f>
        <v>653</v>
      </c>
      <c r="F33" s="109">
        <f t="shared" si="31"/>
        <v>354</v>
      </c>
      <c r="G33" s="60">
        <f t="shared" si="21"/>
        <v>64.846077457795431</v>
      </c>
      <c r="H33" s="109">
        <f>'Feuil1 ne pas supprimer'!H28</f>
        <v>7</v>
      </c>
      <c r="I33" s="118">
        <f>'Feuil1 ne pas supprimer'!I28</f>
        <v>646</v>
      </c>
      <c r="J33" s="113">
        <f>'Feuil1 ne pas supprimer'!K28</f>
        <v>4</v>
      </c>
      <c r="K33" s="8">
        <f t="shared" si="22"/>
        <v>0.61919504643962853</v>
      </c>
      <c r="L33" s="113">
        <f>'Feuil1 ne pas supprimer'!N28</f>
        <v>161</v>
      </c>
      <c r="M33" s="8">
        <f t="shared" si="23"/>
        <v>24.922600619195045</v>
      </c>
      <c r="N33" s="113">
        <f>'Feuil1 ne pas supprimer'!Q28</f>
        <v>1</v>
      </c>
      <c r="O33" s="8">
        <f t="shared" si="24"/>
        <v>0.15479876160990713</v>
      </c>
      <c r="P33" s="113">
        <f>'Feuil1 ne pas supprimer'!T28</f>
        <v>6</v>
      </c>
      <c r="Q33" s="8">
        <f t="shared" si="25"/>
        <v>0.92879256965944268</v>
      </c>
      <c r="R33" s="113">
        <f>'Feuil1 ne pas supprimer'!W28</f>
        <v>375</v>
      </c>
      <c r="S33" s="8">
        <f t="shared" si="26"/>
        <v>58.049535603715171</v>
      </c>
      <c r="T33" s="113">
        <f>'Feuil1 ne pas supprimer'!Z28</f>
        <v>53</v>
      </c>
      <c r="U33" s="8">
        <f t="shared" si="27"/>
        <v>8.204334365325078</v>
      </c>
      <c r="V33" s="113">
        <f>'Feuil1 ne pas supprimer'!AC28</f>
        <v>13</v>
      </c>
      <c r="W33" s="8">
        <f t="shared" si="28"/>
        <v>2.0123839009287927</v>
      </c>
      <c r="X33" s="113">
        <f>'Feuil1 ne pas supprimer'!AF28</f>
        <v>5</v>
      </c>
      <c r="Y33" s="8">
        <f t="shared" si="29"/>
        <v>0.77399380804953566</v>
      </c>
      <c r="Z33" s="113">
        <f>'Feuil1 ne pas supprimer'!AI28</f>
        <v>28</v>
      </c>
      <c r="AA33" s="8">
        <f t="shared" si="30"/>
        <v>4.3343653250773997</v>
      </c>
    </row>
    <row r="34" spans="1:27">
      <c r="A34" s="59" t="s">
        <v>97</v>
      </c>
      <c r="B34" s="59" t="str">
        <f>'Feuil1 ne pas supprimer'!C29</f>
        <v>Papeete</v>
      </c>
      <c r="C34" s="59">
        <f>'Feuil1 ne pas supprimer'!D29</f>
        <v>10</v>
      </c>
      <c r="D34" s="109">
        <f>'Feuil1 ne pas supprimer'!E29</f>
        <v>1316</v>
      </c>
      <c r="E34" s="109">
        <f>'Feuil1 ne pas supprimer'!F29</f>
        <v>862</v>
      </c>
      <c r="F34" s="109">
        <f t="shared" si="31"/>
        <v>454</v>
      </c>
      <c r="G34" s="60">
        <f t="shared" si="21"/>
        <v>65.501519756838917</v>
      </c>
      <c r="H34" s="109">
        <f>'Feuil1 ne pas supprimer'!H29</f>
        <v>6</v>
      </c>
      <c r="I34" s="118">
        <f>'Feuil1 ne pas supprimer'!I29</f>
        <v>856</v>
      </c>
      <c r="J34" s="113">
        <f>'Feuil1 ne pas supprimer'!K29</f>
        <v>9</v>
      </c>
      <c r="K34" s="8">
        <f t="shared" si="22"/>
        <v>1.0514018691588785</v>
      </c>
      <c r="L34" s="113">
        <f>'Feuil1 ne pas supprimer'!N29</f>
        <v>177</v>
      </c>
      <c r="M34" s="8">
        <f t="shared" si="23"/>
        <v>20.677570093457945</v>
      </c>
      <c r="N34" s="113">
        <f>'Feuil1 ne pas supprimer'!Q29</f>
        <v>2</v>
      </c>
      <c r="O34" s="8">
        <f t="shared" si="24"/>
        <v>0.23364485981308408</v>
      </c>
      <c r="P34" s="113">
        <f>'Feuil1 ne pas supprimer'!T29</f>
        <v>12</v>
      </c>
      <c r="Q34" s="8">
        <f t="shared" si="25"/>
        <v>1.4018691588785046</v>
      </c>
      <c r="R34" s="113">
        <f>'Feuil1 ne pas supprimer'!W29</f>
        <v>341</v>
      </c>
      <c r="S34" s="8">
        <f t="shared" si="26"/>
        <v>39.836448598130843</v>
      </c>
      <c r="T34" s="113">
        <f>'Feuil1 ne pas supprimer'!Z29</f>
        <v>58</v>
      </c>
      <c r="U34" s="8">
        <f t="shared" si="27"/>
        <v>6.7757009345794383</v>
      </c>
      <c r="V34" s="113">
        <f>'Feuil1 ne pas supprimer'!AC29</f>
        <v>39</v>
      </c>
      <c r="W34" s="8">
        <f t="shared" si="28"/>
        <v>4.55607476635514</v>
      </c>
      <c r="X34" s="113">
        <f>'Feuil1 ne pas supprimer'!AF29</f>
        <v>17</v>
      </c>
      <c r="Y34" s="8">
        <f t="shared" si="29"/>
        <v>1.9859813084112148</v>
      </c>
      <c r="Z34" s="113">
        <f>'Feuil1 ne pas supprimer'!AI29</f>
        <v>201</v>
      </c>
      <c r="AA34" s="8">
        <f t="shared" si="30"/>
        <v>23.481308411214954</v>
      </c>
    </row>
    <row r="35" spans="1:27">
      <c r="A35" s="59" t="s">
        <v>97</v>
      </c>
      <c r="B35" s="59" t="str">
        <f>'Feuil1 ne pas supprimer'!C30</f>
        <v>Papeete</v>
      </c>
      <c r="C35" s="59">
        <f>'Feuil1 ne pas supprimer'!D30</f>
        <v>11</v>
      </c>
      <c r="D35" s="109">
        <f>'Feuil1 ne pas supprimer'!E30</f>
        <v>1348</v>
      </c>
      <c r="E35" s="109">
        <f>'Feuil1 ne pas supprimer'!F30</f>
        <v>895</v>
      </c>
      <c r="F35" s="109">
        <f t="shared" si="31"/>
        <v>453</v>
      </c>
      <c r="G35" s="60">
        <f t="shared" si="21"/>
        <v>66.394658753709194</v>
      </c>
      <c r="H35" s="109">
        <f>'Feuil1 ne pas supprimer'!H30</f>
        <v>12</v>
      </c>
      <c r="I35" s="118">
        <f>'Feuil1 ne pas supprimer'!I30</f>
        <v>883</v>
      </c>
      <c r="J35" s="113">
        <f>'Feuil1 ne pas supprimer'!K30</f>
        <v>6</v>
      </c>
      <c r="K35" s="8">
        <f t="shared" si="22"/>
        <v>0.67950169875424693</v>
      </c>
      <c r="L35" s="113">
        <f>'Feuil1 ne pas supprimer'!N30</f>
        <v>210</v>
      </c>
      <c r="M35" s="8">
        <f t="shared" si="23"/>
        <v>23.782559456398641</v>
      </c>
      <c r="N35" s="113">
        <f>'Feuil1 ne pas supprimer'!Q30</f>
        <v>4</v>
      </c>
      <c r="O35" s="8">
        <f t="shared" si="24"/>
        <v>0.45300113250283131</v>
      </c>
      <c r="P35" s="113">
        <f>'Feuil1 ne pas supprimer'!T30</f>
        <v>25</v>
      </c>
      <c r="Q35" s="8">
        <f t="shared" si="25"/>
        <v>2.8312570781426953</v>
      </c>
      <c r="R35" s="113">
        <f>'Feuil1 ne pas supprimer'!W30</f>
        <v>397</v>
      </c>
      <c r="S35" s="8">
        <f t="shared" si="26"/>
        <v>44.960362400906</v>
      </c>
      <c r="T35" s="113">
        <f>'Feuil1 ne pas supprimer'!Z30</f>
        <v>65</v>
      </c>
      <c r="U35" s="8">
        <f t="shared" si="27"/>
        <v>7.3612684031710076</v>
      </c>
      <c r="V35" s="113">
        <f>'Feuil1 ne pas supprimer'!AC30</f>
        <v>30</v>
      </c>
      <c r="W35" s="8">
        <f t="shared" si="28"/>
        <v>3.3975084937712339</v>
      </c>
      <c r="X35" s="113">
        <f>'Feuil1 ne pas supprimer'!AF30</f>
        <v>12</v>
      </c>
      <c r="Y35" s="8">
        <f t="shared" si="29"/>
        <v>1.3590033975084939</v>
      </c>
      <c r="Z35" s="113">
        <f>'Feuil1 ne pas supprimer'!AI30</f>
        <v>134</v>
      </c>
      <c r="AA35" s="8">
        <f t="shared" si="30"/>
        <v>15.175537938844846</v>
      </c>
    </row>
    <row r="36" spans="1:27">
      <c r="A36" s="59" t="s">
        <v>97</v>
      </c>
      <c r="B36" s="59" t="str">
        <f>'Feuil1 ne pas supprimer'!C31</f>
        <v>Papeete</v>
      </c>
      <c r="C36" s="59">
        <f>'Feuil1 ne pas supprimer'!D31</f>
        <v>12</v>
      </c>
      <c r="D36" s="109">
        <f>'Feuil1 ne pas supprimer'!E31</f>
        <v>1323</v>
      </c>
      <c r="E36" s="109">
        <f>'Feuil1 ne pas supprimer'!F31</f>
        <v>759</v>
      </c>
      <c r="F36" s="109">
        <f t="shared" si="31"/>
        <v>564</v>
      </c>
      <c r="G36" s="60">
        <f t="shared" si="21"/>
        <v>57.369614512471657</v>
      </c>
      <c r="H36" s="109">
        <f>'Feuil1 ne pas supprimer'!H31</f>
        <v>10</v>
      </c>
      <c r="I36" s="118">
        <f>'Feuil1 ne pas supprimer'!I31</f>
        <v>749</v>
      </c>
      <c r="J36" s="113">
        <f>'Feuil1 ne pas supprimer'!K31</f>
        <v>15</v>
      </c>
      <c r="K36" s="8">
        <f t="shared" si="22"/>
        <v>2.0026702269692924</v>
      </c>
      <c r="L36" s="113">
        <f>'Feuil1 ne pas supprimer'!N31</f>
        <v>109</v>
      </c>
      <c r="M36" s="8">
        <f t="shared" si="23"/>
        <v>14.552736982643525</v>
      </c>
      <c r="N36" s="113">
        <f>'Feuil1 ne pas supprimer'!Q31</f>
        <v>1</v>
      </c>
      <c r="O36" s="8">
        <f t="shared" si="24"/>
        <v>0.13351134846461948</v>
      </c>
      <c r="P36" s="113">
        <f>'Feuil1 ne pas supprimer'!T31</f>
        <v>1</v>
      </c>
      <c r="Q36" s="8">
        <f t="shared" si="25"/>
        <v>0.13351134846461948</v>
      </c>
      <c r="R36" s="113">
        <f>'Feuil1 ne pas supprimer'!W31</f>
        <v>293</v>
      </c>
      <c r="S36" s="8">
        <f t="shared" si="26"/>
        <v>39.118825100133513</v>
      </c>
      <c r="T36" s="113">
        <f>'Feuil1 ne pas supprimer'!Z31</f>
        <v>31</v>
      </c>
      <c r="U36" s="8">
        <f t="shared" si="27"/>
        <v>4.1388518024032042</v>
      </c>
      <c r="V36" s="113">
        <f>'Feuil1 ne pas supprimer'!AC31</f>
        <v>31</v>
      </c>
      <c r="W36" s="8">
        <f t="shared" si="28"/>
        <v>4.1388518024032042</v>
      </c>
      <c r="X36" s="113">
        <f>'Feuil1 ne pas supprimer'!AF31</f>
        <v>29</v>
      </c>
      <c r="Y36" s="8">
        <f t="shared" si="29"/>
        <v>3.8718291054739651</v>
      </c>
      <c r="Z36" s="113">
        <f>'Feuil1 ne pas supprimer'!AI31</f>
        <v>239</v>
      </c>
      <c r="AA36" s="8">
        <f t="shared" si="30"/>
        <v>31.909212283044059</v>
      </c>
    </row>
    <row r="37" spans="1:27">
      <c r="A37" s="59" t="s">
        <v>97</v>
      </c>
      <c r="B37" s="59" t="str">
        <f>'Feuil1 ne pas supprimer'!C32</f>
        <v>Papeete</v>
      </c>
      <c r="C37" s="59">
        <f>'Feuil1 ne pas supprimer'!D32</f>
        <v>13</v>
      </c>
      <c r="D37" s="109">
        <f>'Feuil1 ne pas supprimer'!E32</f>
        <v>1105</v>
      </c>
      <c r="E37" s="109">
        <f>'Feuil1 ne pas supprimer'!F32</f>
        <v>684</v>
      </c>
      <c r="F37" s="109">
        <f t="shared" si="31"/>
        <v>421</v>
      </c>
      <c r="G37" s="60">
        <f t="shared" si="21"/>
        <v>61.900452488687783</v>
      </c>
      <c r="H37" s="109">
        <f>'Feuil1 ne pas supprimer'!H32</f>
        <v>15</v>
      </c>
      <c r="I37" s="118">
        <f>'Feuil1 ne pas supprimer'!I32</f>
        <v>669</v>
      </c>
      <c r="J37" s="113">
        <f>'Feuil1 ne pas supprimer'!K32</f>
        <v>12</v>
      </c>
      <c r="K37" s="8">
        <f t="shared" si="22"/>
        <v>1.7937219730941705</v>
      </c>
      <c r="L37" s="113">
        <f>'Feuil1 ne pas supprimer'!N32</f>
        <v>95</v>
      </c>
      <c r="M37" s="8">
        <f t="shared" si="23"/>
        <v>14.200298953662182</v>
      </c>
      <c r="N37" s="113">
        <f>'Feuil1 ne pas supprimer'!Q32</f>
        <v>2</v>
      </c>
      <c r="O37" s="8">
        <f t="shared" si="24"/>
        <v>0.29895366218236175</v>
      </c>
      <c r="P37" s="113">
        <f>'Feuil1 ne pas supprimer'!T32</f>
        <v>20</v>
      </c>
      <c r="Q37" s="8">
        <f t="shared" si="25"/>
        <v>2.9895366218236172</v>
      </c>
      <c r="R37" s="113">
        <f>'Feuil1 ne pas supprimer'!W32</f>
        <v>237</v>
      </c>
      <c r="S37" s="8">
        <f t="shared" si="26"/>
        <v>35.426008968609871</v>
      </c>
      <c r="T37" s="113">
        <f>'Feuil1 ne pas supprimer'!Z32</f>
        <v>31</v>
      </c>
      <c r="U37" s="8">
        <f t="shared" si="27"/>
        <v>4.6337817638266072</v>
      </c>
      <c r="V37" s="113">
        <f>'Feuil1 ne pas supprimer'!AC32</f>
        <v>37</v>
      </c>
      <c r="W37" s="8">
        <f t="shared" si="28"/>
        <v>5.5306427503736915</v>
      </c>
      <c r="X37" s="113">
        <f>'Feuil1 ne pas supprimer'!AF32</f>
        <v>17</v>
      </c>
      <c r="Y37" s="8">
        <f t="shared" si="29"/>
        <v>2.5411061285500747</v>
      </c>
      <c r="Z37" s="113">
        <f>'Feuil1 ne pas supprimer'!AI32</f>
        <v>218</v>
      </c>
      <c r="AA37" s="8">
        <f t="shared" si="30"/>
        <v>32.585949177877424</v>
      </c>
    </row>
    <row r="38" spans="1:27">
      <c r="A38" s="59" t="s">
        <v>97</v>
      </c>
      <c r="B38" s="59" t="str">
        <f>'Feuil1 ne pas supprimer'!C33</f>
        <v>Papeete</v>
      </c>
      <c r="C38" s="59">
        <f>'Feuil1 ne pas supprimer'!D33</f>
        <v>14</v>
      </c>
      <c r="D38" s="109">
        <f>'Feuil1 ne pas supprimer'!E33</f>
        <v>1416</v>
      </c>
      <c r="E38" s="109">
        <f>'Feuil1 ne pas supprimer'!F33</f>
        <v>892</v>
      </c>
      <c r="F38" s="109">
        <f t="shared" si="31"/>
        <v>524</v>
      </c>
      <c r="G38" s="60">
        <f t="shared" si="21"/>
        <v>62.994350282485875</v>
      </c>
      <c r="H38" s="109">
        <f>'Feuil1 ne pas supprimer'!H33</f>
        <v>9</v>
      </c>
      <c r="I38" s="118">
        <f>'Feuil1 ne pas supprimer'!I33</f>
        <v>883</v>
      </c>
      <c r="J38" s="113">
        <f>'Feuil1 ne pas supprimer'!K33</f>
        <v>11</v>
      </c>
      <c r="K38" s="8">
        <f t="shared" si="22"/>
        <v>1.245753114382786</v>
      </c>
      <c r="L38" s="113">
        <f>'Feuil1 ne pas supprimer'!N33</f>
        <v>175</v>
      </c>
      <c r="M38" s="8">
        <f t="shared" si="23"/>
        <v>19.818799546998868</v>
      </c>
      <c r="N38" s="113">
        <f>'Feuil1 ne pas supprimer'!Q33</f>
        <v>2</v>
      </c>
      <c r="O38" s="8">
        <f t="shared" si="24"/>
        <v>0.22650056625141565</v>
      </c>
      <c r="P38" s="113">
        <f>'Feuil1 ne pas supprimer'!T33</f>
        <v>15</v>
      </c>
      <c r="Q38" s="8">
        <f t="shared" si="25"/>
        <v>1.6987542468856169</v>
      </c>
      <c r="R38" s="113">
        <f>'Feuil1 ne pas supprimer'!W33</f>
        <v>382</v>
      </c>
      <c r="S38" s="8">
        <f t="shared" si="26"/>
        <v>43.261608154020387</v>
      </c>
      <c r="T38" s="113">
        <f>'Feuil1 ne pas supprimer'!Z33</f>
        <v>41</v>
      </c>
      <c r="U38" s="8">
        <f t="shared" si="27"/>
        <v>4.6432616081540203</v>
      </c>
      <c r="V38" s="113">
        <f>'Feuil1 ne pas supprimer'!AC33</f>
        <v>28</v>
      </c>
      <c r="W38" s="8">
        <f t="shared" si="28"/>
        <v>3.1710079275198186</v>
      </c>
      <c r="X38" s="113">
        <f>'Feuil1 ne pas supprimer'!AF33</f>
        <v>26</v>
      </c>
      <c r="Y38" s="8">
        <f t="shared" si="29"/>
        <v>2.944507361268403</v>
      </c>
      <c r="Z38" s="113">
        <f>'Feuil1 ne pas supprimer'!AI33</f>
        <v>203</v>
      </c>
      <c r="AA38" s="8">
        <f t="shared" si="30"/>
        <v>22.989807474518685</v>
      </c>
    </row>
    <row r="39" spans="1:27">
      <c r="A39" s="59" t="s">
        <v>97</v>
      </c>
      <c r="B39" s="59" t="str">
        <f>'Feuil1 ne pas supprimer'!C34</f>
        <v>Papeete</v>
      </c>
      <c r="C39" s="59">
        <f>'Feuil1 ne pas supprimer'!D34</f>
        <v>15</v>
      </c>
      <c r="D39" s="109">
        <f>'Feuil1 ne pas supprimer'!E34</f>
        <v>1261</v>
      </c>
      <c r="E39" s="109">
        <f>'Feuil1 ne pas supprimer'!F34</f>
        <v>730</v>
      </c>
      <c r="F39" s="109">
        <f t="shared" si="31"/>
        <v>531</v>
      </c>
      <c r="G39" s="60">
        <f t="shared" si="21"/>
        <v>57.890563045202228</v>
      </c>
      <c r="H39" s="109">
        <f>'Feuil1 ne pas supprimer'!H34</f>
        <v>11</v>
      </c>
      <c r="I39" s="118">
        <f>'Feuil1 ne pas supprimer'!I34</f>
        <v>719</v>
      </c>
      <c r="J39" s="113">
        <f>'Feuil1 ne pas supprimer'!K34</f>
        <v>6</v>
      </c>
      <c r="K39" s="8">
        <f t="shared" si="22"/>
        <v>0.83449235048678716</v>
      </c>
      <c r="L39" s="113">
        <f>'Feuil1 ne pas supprimer'!N34</f>
        <v>191</v>
      </c>
      <c r="M39" s="8">
        <f t="shared" si="23"/>
        <v>26.564673157162726</v>
      </c>
      <c r="N39" s="113">
        <f>'Feuil1 ne pas supprimer'!Q34</f>
        <v>2</v>
      </c>
      <c r="O39" s="8">
        <f t="shared" si="24"/>
        <v>0.27816411682892905</v>
      </c>
      <c r="P39" s="113">
        <f>'Feuil1 ne pas supprimer'!T34</f>
        <v>9</v>
      </c>
      <c r="Q39" s="8">
        <f t="shared" si="25"/>
        <v>1.2517385257301807</v>
      </c>
      <c r="R39" s="113">
        <f>'Feuil1 ne pas supprimer'!W34</f>
        <v>283</v>
      </c>
      <c r="S39" s="8">
        <f t="shared" si="26"/>
        <v>39.360222531293466</v>
      </c>
      <c r="T39" s="113">
        <f>'Feuil1 ne pas supprimer'!Z34</f>
        <v>36</v>
      </c>
      <c r="U39" s="8">
        <f t="shared" si="27"/>
        <v>5.006954102920723</v>
      </c>
      <c r="V39" s="113">
        <f>'Feuil1 ne pas supprimer'!AC34</f>
        <v>23</v>
      </c>
      <c r="W39" s="8">
        <f t="shared" si="28"/>
        <v>3.1988873435326846</v>
      </c>
      <c r="X39" s="113">
        <f>'Feuil1 ne pas supprimer'!AF34</f>
        <v>22</v>
      </c>
      <c r="Y39" s="8">
        <f t="shared" si="29"/>
        <v>3.05980528511822</v>
      </c>
      <c r="Z39" s="113">
        <f>'Feuil1 ne pas supprimer'!AI34</f>
        <v>147</v>
      </c>
      <c r="AA39" s="8">
        <f t="shared" si="30"/>
        <v>20.445062586926284</v>
      </c>
    </row>
    <row r="40" spans="1:27">
      <c r="A40" s="3" t="s">
        <v>97</v>
      </c>
      <c r="B40" s="3" t="s">
        <v>29</v>
      </c>
      <c r="C40" s="3"/>
      <c r="D40" s="108">
        <f>SUM(D41:D50)</f>
        <v>10560</v>
      </c>
      <c r="E40" s="108">
        <f>SUM(E41:E50)</f>
        <v>7233</v>
      </c>
      <c r="F40" s="108">
        <f>D40-E40</f>
        <v>3327</v>
      </c>
      <c r="G40" s="14">
        <f>E40/D40*100</f>
        <v>68.494318181818187</v>
      </c>
      <c r="H40" s="108">
        <f>E40-I40</f>
        <v>100</v>
      </c>
      <c r="I40" s="117">
        <f>SUM(I41:I50)</f>
        <v>7133</v>
      </c>
      <c r="J40" s="108">
        <f>SUM(J41:J50)</f>
        <v>60</v>
      </c>
      <c r="K40" s="16">
        <f>J40/$I40*100</f>
        <v>0.84116080190663123</v>
      </c>
      <c r="L40" s="108">
        <f>SUM(L41:L50)</f>
        <v>817</v>
      </c>
      <c r="M40" s="16">
        <f>L40/$I40*100</f>
        <v>11.453806252628628</v>
      </c>
      <c r="N40" s="108">
        <f>SUM(N41:N50)</f>
        <v>11</v>
      </c>
      <c r="O40" s="16">
        <f>N40/$I40*100</f>
        <v>0.15421281368288237</v>
      </c>
      <c r="P40" s="108">
        <f>SUM(P41:P50)</f>
        <v>102</v>
      </c>
      <c r="Q40" s="16">
        <f>P40/$I40*100</f>
        <v>1.429973363241273</v>
      </c>
      <c r="R40" s="108">
        <f>SUM(R41:R50)</f>
        <v>3799</v>
      </c>
      <c r="S40" s="16">
        <f>R40/$I40*100</f>
        <v>53.25949810738819</v>
      </c>
      <c r="T40" s="108">
        <f>SUM(T41:T50)</f>
        <v>451</v>
      </c>
      <c r="U40" s="16">
        <f>T40/$I40*100</f>
        <v>6.3227253609981773</v>
      </c>
      <c r="V40" s="108">
        <f>SUM(V41:V50)</f>
        <v>234</v>
      </c>
      <c r="W40" s="16">
        <f>V40/$I40*100</f>
        <v>3.2805271274358616</v>
      </c>
      <c r="X40" s="108">
        <f>SUM(X41:X50)</f>
        <v>164</v>
      </c>
      <c r="Y40" s="16">
        <f>X40/$I40*100</f>
        <v>2.2991728585447917</v>
      </c>
      <c r="Z40" s="108">
        <f>SUM(Z41:Z50)</f>
        <v>1495</v>
      </c>
      <c r="AA40" s="16">
        <f>Z40/$I40*100</f>
        <v>20.958923314173557</v>
      </c>
    </row>
    <row r="41" spans="1:27">
      <c r="A41" s="59" t="s">
        <v>97</v>
      </c>
      <c r="B41" s="59" t="str">
        <f>'Feuil1 ne pas supprimer'!C35</f>
        <v>Pirae</v>
      </c>
      <c r="C41" s="59">
        <f>'Feuil1 ne pas supprimer'!D35</f>
        <v>1</v>
      </c>
      <c r="D41" s="109">
        <f>'Feuil1 ne pas supprimer'!E35</f>
        <v>994</v>
      </c>
      <c r="E41" s="109">
        <f>'Feuil1 ne pas supprimer'!F35</f>
        <v>643</v>
      </c>
      <c r="F41" s="109">
        <f>D41-E41</f>
        <v>351</v>
      </c>
      <c r="G41" s="60">
        <f t="shared" si="21"/>
        <v>64.688128772635807</v>
      </c>
      <c r="H41" s="109">
        <f>'Feuil1 ne pas supprimer'!H35</f>
        <v>9</v>
      </c>
      <c r="I41" s="118">
        <f>'Feuil1 ne pas supprimer'!I35</f>
        <v>634</v>
      </c>
      <c r="J41" s="113">
        <f>'Feuil1 ne pas supprimer'!K35</f>
        <v>3</v>
      </c>
      <c r="K41" s="8">
        <f t="shared" ref="K41:K50" si="32">J41/I41*100</f>
        <v>0.47318611987381703</v>
      </c>
      <c r="L41" s="113">
        <f>'Feuil1 ne pas supprimer'!N35</f>
        <v>60</v>
      </c>
      <c r="M41" s="8">
        <f t="shared" ref="M41:M50" si="33">L41/I41*100</f>
        <v>9.4637223974763405</v>
      </c>
      <c r="N41" s="113">
        <f>'Feuil1 ne pas supprimer'!Q35</f>
        <v>0</v>
      </c>
      <c r="O41" s="8">
        <f t="shared" ref="O41:O50" si="34">N41/I41*100</f>
        <v>0</v>
      </c>
      <c r="P41" s="113">
        <f>'Feuil1 ne pas supprimer'!T35</f>
        <v>10</v>
      </c>
      <c r="Q41" s="8">
        <f t="shared" ref="Q41:Q50" si="35">P41/I41*100</f>
        <v>1.5772870662460567</v>
      </c>
      <c r="R41" s="113">
        <f>'Feuil1 ne pas supprimer'!W35</f>
        <v>391</v>
      </c>
      <c r="S41" s="8">
        <f t="shared" ref="S41:S50" si="36">R41/I41*100</f>
        <v>61.671924290220822</v>
      </c>
      <c r="T41" s="113">
        <f>'Feuil1 ne pas supprimer'!Z35</f>
        <v>28</v>
      </c>
      <c r="U41" s="8">
        <f t="shared" ref="U41:U50" si="37">T41/I41*100</f>
        <v>4.4164037854889591</v>
      </c>
      <c r="V41" s="113">
        <f>'Feuil1 ne pas supprimer'!AC35</f>
        <v>19</v>
      </c>
      <c r="W41" s="8">
        <f t="shared" ref="W41:W50" si="38">V41/I41*100</f>
        <v>2.9968454258675079</v>
      </c>
      <c r="X41" s="113">
        <f>'Feuil1 ne pas supprimer'!AF35</f>
        <v>7</v>
      </c>
      <c r="Y41" s="8">
        <f t="shared" ref="Y41:Y50" si="39">X41/I41*100</f>
        <v>1.1041009463722398</v>
      </c>
      <c r="Z41" s="113">
        <f>'Feuil1 ne pas supprimer'!AI35</f>
        <v>116</v>
      </c>
      <c r="AA41" s="8">
        <f t="shared" ref="AA41:AA50" si="40">Z41/I41*100</f>
        <v>18.296529968454259</v>
      </c>
    </row>
    <row r="42" spans="1:27">
      <c r="A42" s="59" t="s">
        <v>97</v>
      </c>
      <c r="B42" s="59" t="str">
        <f>'Feuil1 ne pas supprimer'!C36</f>
        <v>Pirae</v>
      </c>
      <c r="C42" s="59">
        <f>'Feuil1 ne pas supprimer'!D36</f>
        <v>2</v>
      </c>
      <c r="D42" s="109">
        <f>'Feuil1 ne pas supprimer'!E36</f>
        <v>1146</v>
      </c>
      <c r="E42" s="109">
        <f>'Feuil1 ne pas supprimer'!F36</f>
        <v>782</v>
      </c>
      <c r="F42" s="109">
        <f t="shared" ref="F42:F50" si="41">D42-E42</f>
        <v>364</v>
      </c>
      <c r="G42" s="60">
        <f t="shared" si="21"/>
        <v>68.237347294938928</v>
      </c>
      <c r="H42" s="109">
        <f>'Feuil1 ne pas supprimer'!H36</f>
        <v>8</v>
      </c>
      <c r="I42" s="118">
        <f>'Feuil1 ne pas supprimer'!I36</f>
        <v>774</v>
      </c>
      <c r="J42" s="113">
        <f>'Feuil1 ne pas supprimer'!K36</f>
        <v>2</v>
      </c>
      <c r="K42" s="8">
        <f t="shared" si="32"/>
        <v>0.2583979328165375</v>
      </c>
      <c r="L42" s="113">
        <f>'Feuil1 ne pas supprimer'!N36</f>
        <v>96</v>
      </c>
      <c r="M42" s="8">
        <f t="shared" si="33"/>
        <v>12.403100775193799</v>
      </c>
      <c r="N42" s="113">
        <f>'Feuil1 ne pas supprimer'!Q36</f>
        <v>1</v>
      </c>
      <c r="O42" s="8">
        <f t="shared" si="34"/>
        <v>0.12919896640826875</v>
      </c>
      <c r="P42" s="113">
        <f>'Feuil1 ne pas supprimer'!T36</f>
        <v>16</v>
      </c>
      <c r="Q42" s="8">
        <f t="shared" si="35"/>
        <v>2.0671834625323</v>
      </c>
      <c r="R42" s="113">
        <f>'Feuil1 ne pas supprimer'!W36</f>
        <v>437</v>
      </c>
      <c r="S42" s="8">
        <f t="shared" si="36"/>
        <v>56.459948320413432</v>
      </c>
      <c r="T42" s="113">
        <f>'Feuil1 ne pas supprimer'!Z36</f>
        <v>100</v>
      </c>
      <c r="U42" s="8">
        <f t="shared" si="37"/>
        <v>12.919896640826872</v>
      </c>
      <c r="V42" s="113">
        <f>'Feuil1 ne pas supprimer'!AC36</f>
        <v>16</v>
      </c>
      <c r="W42" s="8">
        <f t="shared" si="38"/>
        <v>2.0671834625323</v>
      </c>
      <c r="X42" s="113">
        <f>'Feuil1 ne pas supprimer'!AF36</f>
        <v>12</v>
      </c>
      <c r="Y42" s="8">
        <f t="shared" si="39"/>
        <v>1.5503875968992249</v>
      </c>
      <c r="Z42" s="113">
        <f>'Feuil1 ne pas supprimer'!AI36</f>
        <v>94</v>
      </c>
      <c r="AA42" s="8">
        <f t="shared" si="40"/>
        <v>12.144702842377262</v>
      </c>
    </row>
    <row r="43" spans="1:27">
      <c r="A43" s="59" t="s">
        <v>97</v>
      </c>
      <c r="B43" s="59" t="str">
        <f>'Feuil1 ne pas supprimer'!C37</f>
        <v>Pirae</v>
      </c>
      <c r="C43" s="59">
        <f>'Feuil1 ne pas supprimer'!D37</f>
        <v>3</v>
      </c>
      <c r="D43" s="109">
        <f>'Feuil1 ne pas supprimer'!E37</f>
        <v>1206</v>
      </c>
      <c r="E43" s="109">
        <f>'Feuil1 ne pas supprimer'!F37</f>
        <v>870</v>
      </c>
      <c r="F43" s="109">
        <f t="shared" si="41"/>
        <v>336</v>
      </c>
      <c r="G43" s="60">
        <f t="shared" si="21"/>
        <v>72.139303482587067</v>
      </c>
      <c r="H43" s="109">
        <f>'Feuil1 ne pas supprimer'!H37</f>
        <v>14</v>
      </c>
      <c r="I43" s="118">
        <f>'Feuil1 ne pas supprimer'!I37</f>
        <v>856</v>
      </c>
      <c r="J43" s="113">
        <f>'Feuil1 ne pas supprimer'!K37</f>
        <v>8</v>
      </c>
      <c r="K43" s="8">
        <f t="shared" si="32"/>
        <v>0.93457943925233633</v>
      </c>
      <c r="L43" s="113">
        <f>'Feuil1 ne pas supprimer'!N37</f>
        <v>46</v>
      </c>
      <c r="M43" s="8">
        <f t="shared" si="33"/>
        <v>5.3738317757009346</v>
      </c>
      <c r="N43" s="113">
        <f>'Feuil1 ne pas supprimer'!Q37</f>
        <v>0</v>
      </c>
      <c r="O43" s="8">
        <f t="shared" si="34"/>
        <v>0</v>
      </c>
      <c r="P43" s="113">
        <f>'Feuil1 ne pas supprimer'!T37</f>
        <v>18</v>
      </c>
      <c r="Q43" s="8">
        <f t="shared" si="35"/>
        <v>2.1028037383177569</v>
      </c>
      <c r="R43" s="113">
        <f>'Feuil1 ne pas supprimer'!W37</f>
        <v>415</v>
      </c>
      <c r="S43" s="8">
        <f t="shared" si="36"/>
        <v>48.481308411214954</v>
      </c>
      <c r="T43" s="113">
        <f>'Feuil1 ne pas supprimer'!Z37</f>
        <v>34</v>
      </c>
      <c r="U43" s="8">
        <f t="shared" si="37"/>
        <v>3.9719626168224296</v>
      </c>
      <c r="V43" s="113">
        <f>'Feuil1 ne pas supprimer'!AC37</f>
        <v>54</v>
      </c>
      <c r="W43" s="8">
        <f t="shared" si="38"/>
        <v>6.3084112149532707</v>
      </c>
      <c r="X43" s="113">
        <f>'Feuil1 ne pas supprimer'!AF37</f>
        <v>26</v>
      </c>
      <c r="Y43" s="8">
        <f t="shared" si="39"/>
        <v>3.0373831775700935</v>
      </c>
      <c r="Z43" s="113">
        <f>'Feuil1 ne pas supprimer'!AI37</f>
        <v>255</v>
      </c>
      <c r="AA43" s="8">
        <f t="shared" si="40"/>
        <v>29.789719626168225</v>
      </c>
    </row>
    <row r="44" spans="1:27">
      <c r="A44" s="59" t="s">
        <v>97</v>
      </c>
      <c r="B44" s="59" t="str">
        <f>'Feuil1 ne pas supprimer'!C38</f>
        <v>Pirae</v>
      </c>
      <c r="C44" s="59">
        <f>'Feuil1 ne pas supprimer'!D38</f>
        <v>4</v>
      </c>
      <c r="D44" s="109">
        <f>'Feuil1 ne pas supprimer'!E38</f>
        <v>1042</v>
      </c>
      <c r="E44" s="109">
        <f>'Feuil1 ne pas supprimer'!F38</f>
        <v>736</v>
      </c>
      <c r="F44" s="109">
        <f t="shared" si="41"/>
        <v>306</v>
      </c>
      <c r="G44" s="60">
        <f t="shared" si="21"/>
        <v>70.633397312859884</v>
      </c>
      <c r="H44" s="109">
        <f>'Feuil1 ne pas supprimer'!H38</f>
        <v>8</v>
      </c>
      <c r="I44" s="118">
        <f>'Feuil1 ne pas supprimer'!I38</f>
        <v>728</v>
      </c>
      <c r="J44" s="113">
        <f>'Feuil1 ne pas supprimer'!K38</f>
        <v>7</v>
      </c>
      <c r="K44" s="8">
        <f t="shared" si="32"/>
        <v>0.96153846153846156</v>
      </c>
      <c r="L44" s="113">
        <f>'Feuil1 ne pas supprimer'!N38</f>
        <v>68</v>
      </c>
      <c r="M44" s="8">
        <f t="shared" si="33"/>
        <v>9.3406593406593412</v>
      </c>
      <c r="N44" s="113">
        <f>'Feuil1 ne pas supprimer'!Q38</f>
        <v>3</v>
      </c>
      <c r="O44" s="8">
        <f t="shared" si="34"/>
        <v>0.41208791208791212</v>
      </c>
      <c r="P44" s="113">
        <f>'Feuil1 ne pas supprimer'!T38</f>
        <v>10</v>
      </c>
      <c r="Q44" s="8">
        <f t="shared" si="35"/>
        <v>1.3736263736263736</v>
      </c>
      <c r="R44" s="113">
        <f>'Feuil1 ne pas supprimer'!W38</f>
        <v>335</v>
      </c>
      <c r="S44" s="8">
        <f t="shared" si="36"/>
        <v>46.016483516483511</v>
      </c>
      <c r="T44" s="113">
        <f>'Feuil1 ne pas supprimer'!Z38</f>
        <v>40</v>
      </c>
      <c r="U44" s="8">
        <f t="shared" si="37"/>
        <v>5.4945054945054945</v>
      </c>
      <c r="V44" s="113">
        <f>'Feuil1 ne pas supprimer'!AC38</f>
        <v>39</v>
      </c>
      <c r="W44" s="8">
        <f t="shared" si="38"/>
        <v>5.3571428571428568</v>
      </c>
      <c r="X44" s="113">
        <f>'Feuil1 ne pas supprimer'!AF38</f>
        <v>18</v>
      </c>
      <c r="Y44" s="8">
        <f t="shared" si="39"/>
        <v>2.4725274725274726</v>
      </c>
      <c r="Z44" s="113">
        <f>'Feuil1 ne pas supprimer'!AI38</f>
        <v>208</v>
      </c>
      <c r="AA44" s="8">
        <f t="shared" si="40"/>
        <v>28.571428571428569</v>
      </c>
    </row>
    <row r="45" spans="1:27">
      <c r="A45" s="59" t="s">
        <v>97</v>
      </c>
      <c r="B45" s="59" t="str">
        <f>'Feuil1 ne pas supprimer'!C39</f>
        <v>Pirae</v>
      </c>
      <c r="C45" s="59">
        <f>'Feuil1 ne pas supprimer'!D39</f>
        <v>5</v>
      </c>
      <c r="D45" s="109">
        <f>'Feuil1 ne pas supprimer'!E39</f>
        <v>826</v>
      </c>
      <c r="E45" s="109">
        <f>'Feuil1 ne pas supprimer'!F39</f>
        <v>520</v>
      </c>
      <c r="F45" s="109">
        <f t="shared" si="41"/>
        <v>306</v>
      </c>
      <c r="G45" s="60">
        <f t="shared" si="21"/>
        <v>62.953995157384988</v>
      </c>
      <c r="H45" s="109">
        <f>'Feuil1 ne pas supprimer'!H39</f>
        <v>8</v>
      </c>
      <c r="I45" s="118">
        <f>'Feuil1 ne pas supprimer'!I39</f>
        <v>512</v>
      </c>
      <c r="J45" s="113">
        <f>'Feuil1 ne pas supprimer'!K39</f>
        <v>10</v>
      </c>
      <c r="K45" s="8">
        <f t="shared" si="32"/>
        <v>1.953125</v>
      </c>
      <c r="L45" s="113">
        <f>'Feuil1 ne pas supprimer'!N39</f>
        <v>59</v>
      </c>
      <c r="M45" s="8">
        <f t="shared" si="33"/>
        <v>11.5234375</v>
      </c>
      <c r="N45" s="113">
        <f>'Feuil1 ne pas supprimer'!Q39</f>
        <v>1</v>
      </c>
      <c r="O45" s="8">
        <f t="shared" si="34"/>
        <v>0.1953125</v>
      </c>
      <c r="P45" s="113">
        <f>'Feuil1 ne pas supprimer'!T39</f>
        <v>6</v>
      </c>
      <c r="Q45" s="8">
        <f t="shared" si="35"/>
        <v>1.171875</v>
      </c>
      <c r="R45" s="113">
        <f>'Feuil1 ne pas supprimer'!W39</f>
        <v>254</v>
      </c>
      <c r="S45" s="8">
        <f t="shared" si="36"/>
        <v>49.609375</v>
      </c>
      <c r="T45" s="113">
        <f>'Feuil1 ne pas supprimer'!Z39</f>
        <v>19</v>
      </c>
      <c r="U45" s="8">
        <f t="shared" si="37"/>
        <v>3.7109375</v>
      </c>
      <c r="V45" s="113">
        <f>'Feuil1 ne pas supprimer'!AC39</f>
        <v>22</v>
      </c>
      <c r="W45" s="8">
        <f t="shared" si="38"/>
        <v>4.296875</v>
      </c>
      <c r="X45" s="113">
        <f>'Feuil1 ne pas supprimer'!AF39</f>
        <v>17</v>
      </c>
      <c r="Y45" s="8">
        <f t="shared" si="39"/>
        <v>3.3203125</v>
      </c>
      <c r="Z45" s="113">
        <f>'Feuil1 ne pas supprimer'!AI39</f>
        <v>124</v>
      </c>
      <c r="AA45" s="8">
        <f t="shared" si="40"/>
        <v>24.21875</v>
      </c>
    </row>
    <row r="46" spans="1:27">
      <c r="A46" s="59" t="s">
        <v>97</v>
      </c>
      <c r="B46" s="59" t="str">
        <f>'Feuil1 ne pas supprimer'!C40</f>
        <v>Pirae</v>
      </c>
      <c r="C46" s="59">
        <f>'Feuil1 ne pas supprimer'!D40</f>
        <v>6</v>
      </c>
      <c r="D46" s="109">
        <f>'Feuil1 ne pas supprimer'!E40</f>
        <v>924</v>
      </c>
      <c r="E46" s="109">
        <f>'Feuil1 ne pas supprimer'!F40</f>
        <v>644</v>
      </c>
      <c r="F46" s="109">
        <f t="shared" si="41"/>
        <v>280</v>
      </c>
      <c r="G46" s="60">
        <f t="shared" si="21"/>
        <v>69.696969696969703</v>
      </c>
      <c r="H46" s="109">
        <f>'Feuil1 ne pas supprimer'!H40</f>
        <v>11</v>
      </c>
      <c r="I46" s="118">
        <f>'Feuil1 ne pas supprimer'!I40</f>
        <v>633</v>
      </c>
      <c r="J46" s="113">
        <f>'Feuil1 ne pas supprimer'!K40</f>
        <v>8</v>
      </c>
      <c r="K46" s="8">
        <f t="shared" si="32"/>
        <v>1.2638230647709321</v>
      </c>
      <c r="L46" s="113">
        <f>'Feuil1 ne pas supprimer'!N40</f>
        <v>103</v>
      </c>
      <c r="M46" s="8">
        <f t="shared" si="33"/>
        <v>16.271721958925749</v>
      </c>
      <c r="N46" s="113">
        <f>'Feuil1 ne pas supprimer'!Q40</f>
        <v>1</v>
      </c>
      <c r="O46" s="8">
        <f t="shared" si="34"/>
        <v>0.15797788309636651</v>
      </c>
      <c r="P46" s="113">
        <f>'Feuil1 ne pas supprimer'!T40</f>
        <v>11</v>
      </c>
      <c r="Q46" s="8">
        <f t="shared" si="35"/>
        <v>1.7377567140600316</v>
      </c>
      <c r="R46" s="113">
        <f>'Feuil1 ne pas supprimer'!W40</f>
        <v>338</v>
      </c>
      <c r="S46" s="8">
        <f t="shared" si="36"/>
        <v>53.396524486571884</v>
      </c>
      <c r="T46" s="113">
        <f>'Feuil1 ne pas supprimer'!Z40</f>
        <v>45</v>
      </c>
      <c r="U46" s="8">
        <f t="shared" si="37"/>
        <v>7.109004739336493</v>
      </c>
      <c r="V46" s="113">
        <f>'Feuil1 ne pas supprimer'!AC40</f>
        <v>6</v>
      </c>
      <c r="W46" s="8">
        <f t="shared" si="38"/>
        <v>0.94786729857819907</v>
      </c>
      <c r="X46" s="113">
        <f>'Feuil1 ne pas supprimer'!AF40</f>
        <v>10</v>
      </c>
      <c r="Y46" s="8">
        <f t="shared" si="39"/>
        <v>1.5797788309636649</v>
      </c>
      <c r="Z46" s="113">
        <f>'Feuil1 ne pas supprimer'!AI40</f>
        <v>111</v>
      </c>
      <c r="AA46" s="8">
        <f t="shared" si="40"/>
        <v>17.535545023696685</v>
      </c>
    </row>
    <row r="47" spans="1:27">
      <c r="A47" s="59" t="s">
        <v>97</v>
      </c>
      <c r="B47" s="59" t="str">
        <f>'Feuil1 ne pas supprimer'!C41</f>
        <v>Pirae</v>
      </c>
      <c r="C47" s="59">
        <f>'Feuil1 ne pas supprimer'!D41</f>
        <v>7</v>
      </c>
      <c r="D47" s="109">
        <f>'Feuil1 ne pas supprimer'!E41</f>
        <v>1287</v>
      </c>
      <c r="E47" s="109">
        <f>'Feuil1 ne pas supprimer'!F41</f>
        <v>909</v>
      </c>
      <c r="F47" s="109">
        <f t="shared" si="41"/>
        <v>378</v>
      </c>
      <c r="G47" s="60">
        <f t="shared" si="21"/>
        <v>70.629370629370626</v>
      </c>
      <c r="H47" s="109">
        <f>'Feuil1 ne pas supprimer'!H41</f>
        <v>14</v>
      </c>
      <c r="I47" s="118">
        <f>'Feuil1 ne pas supprimer'!I41</f>
        <v>895</v>
      </c>
      <c r="J47" s="113">
        <f>'Feuil1 ne pas supprimer'!K41</f>
        <v>2</v>
      </c>
      <c r="K47" s="8">
        <f t="shared" si="32"/>
        <v>0.22346368715083798</v>
      </c>
      <c r="L47" s="113">
        <f>'Feuil1 ne pas supprimer'!N41</f>
        <v>110</v>
      </c>
      <c r="M47" s="8">
        <f t="shared" si="33"/>
        <v>12.290502793296088</v>
      </c>
      <c r="N47" s="113">
        <f>'Feuil1 ne pas supprimer'!Q41</f>
        <v>3</v>
      </c>
      <c r="O47" s="8">
        <f t="shared" si="34"/>
        <v>0.33519553072625696</v>
      </c>
      <c r="P47" s="113">
        <f>'Feuil1 ne pas supprimer'!T41</f>
        <v>7</v>
      </c>
      <c r="Q47" s="8">
        <f t="shared" si="35"/>
        <v>0.78212290502793302</v>
      </c>
      <c r="R47" s="113">
        <f>'Feuil1 ne pas supprimer'!W41</f>
        <v>505</v>
      </c>
      <c r="S47" s="8">
        <f t="shared" si="36"/>
        <v>56.424581005586596</v>
      </c>
      <c r="T47" s="113">
        <f>'Feuil1 ne pas supprimer'!Z41</f>
        <v>35</v>
      </c>
      <c r="U47" s="8">
        <f t="shared" si="37"/>
        <v>3.9106145251396649</v>
      </c>
      <c r="V47" s="113">
        <f>'Feuil1 ne pas supprimer'!AC41</f>
        <v>21</v>
      </c>
      <c r="W47" s="8">
        <f t="shared" si="38"/>
        <v>2.3463687150837989</v>
      </c>
      <c r="X47" s="113">
        <f>'Feuil1 ne pas supprimer'!AF41</f>
        <v>25</v>
      </c>
      <c r="Y47" s="8">
        <f t="shared" si="39"/>
        <v>2.7932960893854748</v>
      </c>
      <c r="Z47" s="113">
        <f>'Feuil1 ne pas supprimer'!AI41</f>
        <v>187</v>
      </c>
      <c r="AA47" s="8">
        <f t="shared" si="40"/>
        <v>20.893854748603353</v>
      </c>
    </row>
    <row r="48" spans="1:27">
      <c r="A48" s="59" t="s">
        <v>97</v>
      </c>
      <c r="B48" s="59" t="str">
        <f>'Feuil1 ne pas supprimer'!C42</f>
        <v>Pirae</v>
      </c>
      <c r="C48" s="59">
        <f>'Feuil1 ne pas supprimer'!D42</f>
        <v>8</v>
      </c>
      <c r="D48" s="109">
        <f>'Feuil1 ne pas supprimer'!E42</f>
        <v>1033</v>
      </c>
      <c r="E48" s="109">
        <f>'Feuil1 ne pas supprimer'!F42</f>
        <v>691</v>
      </c>
      <c r="F48" s="109">
        <f t="shared" si="41"/>
        <v>342</v>
      </c>
      <c r="G48" s="60">
        <f t="shared" si="21"/>
        <v>66.892545982575029</v>
      </c>
      <c r="H48" s="109">
        <f>'Feuil1 ne pas supprimer'!H42</f>
        <v>12</v>
      </c>
      <c r="I48" s="118">
        <f>'Feuil1 ne pas supprimer'!I42</f>
        <v>679</v>
      </c>
      <c r="J48" s="113">
        <f>'Feuil1 ne pas supprimer'!K42</f>
        <v>4</v>
      </c>
      <c r="K48" s="8">
        <f t="shared" si="32"/>
        <v>0.5891016200294551</v>
      </c>
      <c r="L48" s="113">
        <f>'Feuil1 ne pas supprimer'!N42</f>
        <v>136</v>
      </c>
      <c r="M48" s="8">
        <f t="shared" si="33"/>
        <v>20.029455081001473</v>
      </c>
      <c r="N48" s="113">
        <f>'Feuil1 ne pas supprimer'!Q42</f>
        <v>1</v>
      </c>
      <c r="O48" s="8">
        <f t="shared" si="34"/>
        <v>0.14727540500736377</v>
      </c>
      <c r="P48" s="113">
        <f>'Feuil1 ne pas supprimer'!T42</f>
        <v>10</v>
      </c>
      <c r="Q48" s="8">
        <f t="shared" si="35"/>
        <v>1.4727540500736376</v>
      </c>
      <c r="R48" s="113">
        <f>'Feuil1 ne pas supprimer'!W42</f>
        <v>348</v>
      </c>
      <c r="S48" s="8">
        <f t="shared" si="36"/>
        <v>51.251840942562588</v>
      </c>
      <c r="T48" s="113">
        <f>'Feuil1 ne pas supprimer'!Z42</f>
        <v>52</v>
      </c>
      <c r="U48" s="8">
        <f t="shared" si="37"/>
        <v>7.6583210603829164</v>
      </c>
      <c r="V48" s="113">
        <f>'Feuil1 ne pas supprimer'!AC42</f>
        <v>13</v>
      </c>
      <c r="W48" s="8">
        <f t="shared" si="38"/>
        <v>1.9145802650957291</v>
      </c>
      <c r="X48" s="113">
        <f>'Feuil1 ne pas supprimer'!AF42</f>
        <v>18</v>
      </c>
      <c r="Y48" s="8">
        <f t="shared" si="39"/>
        <v>2.6509572901325478</v>
      </c>
      <c r="Z48" s="113">
        <f>'Feuil1 ne pas supprimer'!AI42</f>
        <v>97</v>
      </c>
      <c r="AA48" s="8">
        <f t="shared" si="40"/>
        <v>14.285714285714285</v>
      </c>
    </row>
    <row r="49" spans="1:27">
      <c r="A49" s="59" t="s">
        <v>97</v>
      </c>
      <c r="B49" s="59" t="str">
        <f>'Feuil1 ne pas supprimer'!C43</f>
        <v>Pirae</v>
      </c>
      <c r="C49" s="59">
        <f>'Feuil1 ne pas supprimer'!D43</f>
        <v>9</v>
      </c>
      <c r="D49" s="109">
        <f>'Feuil1 ne pas supprimer'!E43</f>
        <v>935</v>
      </c>
      <c r="E49" s="109">
        <f>'Feuil1 ne pas supprimer'!F43</f>
        <v>642</v>
      </c>
      <c r="F49" s="109">
        <f t="shared" si="41"/>
        <v>293</v>
      </c>
      <c r="G49" s="60">
        <f t="shared" si="21"/>
        <v>68.663101604278083</v>
      </c>
      <c r="H49" s="109">
        <f>'Feuil1 ne pas supprimer'!H43</f>
        <v>5</v>
      </c>
      <c r="I49" s="118">
        <f>'Feuil1 ne pas supprimer'!I43</f>
        <v>637</v>
      </c>
      <c r="J49" s="113">
        <f>'Feuil1 ne pas supprimer'!K43</f>
        <v>12</v>
      </c>
      <c r="K49" s="8">
        <f t="shared" si="32"/>
        <v>1.8838304552590266</v>
      </c>
      <c r="L49" s="113">
        <f>'Feuil1 ne pas supprimer'!N43</f>
        <v>69</v>
      </c>
      <c r="M49" s="8">
        <f t="shared" si="33"/>
        <v>10.832025117739404</v>
      </c>
      <c r="N49" s="113">
        <f>'Feuil1 ne pas supprimer'!Q43</f>
        <v>1</v>
      </c>
      <c r="O49" s="8">
        <f t="shared" si="34"/>
        <v>0.15698587127158556</v>
      </c>
      <c r="P49" s="113">
        <f>'Feuil1 ne pas supprimer'!T43</f>
        <v>7</v>
      </c>
      <c r="Q49" s="8">
        <f t="shared" si="35"/>
        <v>1.098901098901099</v>
      </c>
      <c r="R49" s="113">
        <f>'Feuil1 ne pas supprimer'!W43</f>
        <v>339</v>
      </c>
      <c r="S49" s="8">
        <f t="shared" si="36"/>
        <v>53.218210361067506</v>
      </c>
      <c r="T49" s="113">
        <f>'Feuil1 ne pas supprimer'!Z43</f>
        <v>51</v>
      </c>
      <c r="U49" s="8">
        <f t="shared" si="37"/>
        <v>8.0062794348508639</v>
      </c>
      <c r="V49" s="113">
        <f>'Feuil1 ne pas supprimer'!AC43</f>
        <v>29</v>
      </c>
      <c r="W49" s="8">
        <f t="shared" si="38"/>
        <v>4.5525902668759812</v>
      </c>
      <c r="X49" s="113">
        <f>'Feuil1 ne pas supprimer'!AF43</f>
        <v>18</v>
      </c>
      <c r="Y49" s="8">
        <f t="shared" si="39"/>
        <v>2.8257456828885403</v>
      </c>
      <c r="Z49" s="113">
        <f>'Feuil1 ne pas supprimer'!AI43</f>
        <v>111</v>
      </c>
      <c r="AA49" s="8">
        <f t="shared" si="40"/>
        <v>17.425431711145997</v>
      </c>
    </row>
    <row r="50" spans="1:27">
      <c r="A50" s="61" t="s">
        <v>97</v>
      </c>
      <c r="B50" s="61" t="str">
        <f>'Feuil1 ne pas supprimer'!C44</f>
        <v>Pirae</v>
      </c>
      <c r="C50" s="61">
        <f>'Feuil1 ne pas supprimer'!D44</f>
        <v>10</v>
      </c>
      <c r="D50" s="110">
        <f>'Feuil1 ne pas supprimer'!E44</f>
        <v>1167</v>
      </c>
      <c r="E50" s="110">
        <f>'Feuil1 ne pas supprimer'!F44</f>
        <v>796</v>
      </c>
      <c r="F50" s="110">
        <f t="shared" si="41"/>
        <v>371</v>
      </c>
      <c r="G50" s="60">
        <f t="shared" si="21"/>
        <v>68.209083119108826</v>
      </c>
      <c r="H50" s="109">
        <f>'Feuil1 ne pas supprimer'!H44</f>
        <v>11</v>
      </c>
      <c r="I50" s="119">
        <f>'Feuil1 ne pas supprimer'!I44</f>
        <v>785</v>
      </c>
      <c r="J50" s="113">
        <f>'Feuil1 ne pas supprimer'!K44</f>
        <v>4</v>
      </c>
      <c r="K50" s="8">
        <f t="shared" si="32"/>
        <v>0.50955414012738853</v>
      </c>
      <c r="L50" s="113">
        <f>'Feuil1 ne pas supprimer'!N44</f>
        <v>70</v>
      </c>
      <c r="M50" s="8">
        <f t="shared" si="33"/>
        <v>8.9171974522292992</v>
      </c>
      <c r="N50" s="113">
        <f>'Feuil1 ne pas supprimer'!Q44</f>
        <v>0</v>
      </c>
      <c r="O50" s="9">
        <f t="shared" si="34"/>
        <v>0</v>
      </c>
      <c r="P50" s="127">
        <f>'Feuil1 ne pas supprimer'!T44</f>
        <v>7</v>
      </c>
      <c r="Q50" s="8">
        <f t="shared" si="35"/>
        <v>0.89171974522292996</v>
      </c>
      <c r="R50" s="127">
        <f>'Feuil1 ne pas supprimer'!W44</f>
        <v>437</v>
      </c>
      <c r="S50" s="9">
        <f t="shared" si="36"/>
        <v>55.668789808917197</v>
      </c>
      <c r="T50" s="113">
        <f>'Feuil1 ne pas supprimer'!Z44</f>
        <v>47</v>
      </c>
      <c r="U50" s="9">
        <f t="shared" si="37"/>
        <v>5.9872611464968157</v>
      </c>
      <c r="V50" s="113">
        <f>'Feuil1 ne pas supprimer'!AC44</f>
        <v>15</v>
      </c>
      <c r="W50" s="9">
        <f t="shared" si="38"/>
        <v>1.910828025477707</v>
      </c>
      <c r="X50" s="113">
        <f>'Feuil1 ne pas supprimer'!AF44</f>
        <v>13</v>
      </c>
      <c r="Y50" s="8">
        <f t="shared" si="39"/>
        <v>1.6560509554140128</v>
      </c>
      <c r="Z50" s="113">
        <f>'Feuil1 ne pas supprimer'!AI44</f>
        <v>192</v>
      </c>
      <c r="AA50" s="8">
        <f t="shared" si="40"/>
        <v>24.458598726114651</v>
      </c>
    </row>
    <row r="51" spans="1:27">
      <c r="A51" s="3" t="s">
        <v>99</v>
      </c>
      <c r="B51" s="3" t="s">
        <v>30</v>
      </c>
      <c r="C51" s="3"/>
      <c r="D51" s="108">
        <f>SUM(D52:D58)</f>
        <v>7205</v>
      </c>
      <c r="E51" s="108">
        <f>SUM(E52:E58)</f>
        <v>5149</v>
      </c>
      <c r="F51" s="108">
        <f>D51-E51</f>
        <v>2056</v>
      </c>
      <c r="G51" s="15">
        <f>E51/D51*100</f>
        <v>71.464260929909784</v>
      </c>
      <c r="H51" s="111">
        <f>E51-I51</f>
        <v>45</v>
      </c>
      <c r="I51" s="117">
        <f>SUM(I52:I58)</f>
        <v>5104</v>
      </c>
      <c r="J51" s="111">
        <f>SUM(J52:J58)</f>
        <v>35</v>
      </c>
      <c r="K51" s="107">
        <f>J51/$I51*100</f>
        <v>0.68573667711598751</v>
      </c>
      <c r="L51" s="111">
        <f>SUM(L52:L58)</f>
        <v>1360</v>
      </c>
      <c r="M51" s="107">
        <f>L51/$I51*100</f>
        <v>26.645768025078372</v>
      </c>
      <c r="N51" s="111">
        <f>SUM(N52:N58)</f>
        <v>12</v>
      </c>
      <c r="O51" s="16">
        <f>N51/$I51*100</f>
        <v>0.23510971786833856</v>
      </c>
      <c r="P51" s="108">
        <f>SUM(P52:P58)</f>
        <v>347</v>
      </c>
      <c r="Q51" s="107">
        <f>P51/$I51*100</f>
        <v>6.7985893416927903</v>
      </c>
      <c r="R51" s="108">
        <f>SUM(R52:R58)</f>
        <v>2382</v>
      </c>
      <c r="S51" s="16">
        <f>R51/$I51*100</f>
        <v>46.669278996865202</v>
      </c>
      <c r="T51" s="111">
        <f>SUM(T52:T58)</f>
        <v>354</v>
      </c>
      <c r="U51" s="16">
        <f>T51/$I51*100</f>
        <v>6.9357366771159876</v>
      </c>
      <c r="V51" s="111">
        <f>SUM(V52:V58)</f>
        <v>93</v>
      </c>
      <c r="W51" s="16">
        <f>V51/$I51*100</f>
        <v>1.8221003134796239</v>
      </c>
      <c r="X51" s="111">
        <f>SUM(X52:X58)</f>
        <v>80</v>
      </c>
      <c r="Y51" s="107">
        <f>X51/$I51*100</f>
        <v>1.5673981191222568</v>
      </c>
      <c r="Z51" s="111">
        <f>SUM(Z52:Z58)</f>
        <v>441</v>
      </c>
      <c r="AA51" s="107">
        <f>Z51/$I51*100</f>
        <v>8.6402821316614418</v>
      </c>
    </row>
    <row r="52" spans="1:27">
      <c r="A52" s="59" t="s">
        <v>99</v>
      </c>
      <c r="B52" s="59" t="str">
        <f>'Feuil1 ne pas supprimer'!C45</f>
        <v>Hitia'a O Te ra</v>
      </c>
      <c r="C52" s="59">
        <f>'Feuil1 ne pas supprimer'!D45</f>
        <v>1</v>
      </c>
      <c r="D52" s="109">
        <f>'Feuil1 ne pas supprimer'!E45</f>
        <v>889</v>
      </c>
      <c r="E52" s="109">
        <f>'Feuil1 ne pas supprimer'!F45</f>
        <v>678</v>
      </c>
      <c r="F52" s="109">
        <f t="shared" ref="F52:F58" si="42">D52-E52</f>
        <v>211</v>
      </c>
      <c r="G52" s="60">
        <f t="shared" si="21"/>
        <v>76.265466816647915</v>
      </c>
      <c r="H52" s="109">
        <f>'Feuil1 ne pas supprimer'!H45</f>
        <v>6</v>
      </c>
      <c r="I52" s="118">
        <f>'Feuil1 ne pas supprimer'!I45</f>
        <v>672</v>
      </c>
      <c r="J52" s="113">
        <f>'Feuil1 ne pas supprimer'!K45</f>
        <v>3</v>
      </c>
      <c r="K52" s="8">
        <f t="shared" ref="K52:K58" si="43">J52/I52*100</f>
        <v>0.4464285714285714</v>
      </c>
      <c r="L52" s="113">
        <f>'Feuil1 ne pas supprimer'!N45</f>
        <v>144</v>
      </c>
      <c r="M52" s="8">
        <f t="shared" ref="M52:M58" si="44">L52/I52*100</f>
        <v>21.428571428571427</v>
      </c>
      <c r="N52" s="113">
        <f>'Feuil1 ne pas supprimer'!Q45</f>
        <v>1</v>
      </c>
      <c r="O52" s="8">
        <f t="shared" ref="O52:O58" si="45">N52/I52*100</f>
        <v>0.14880952380952381</v>
      </c>
      <c r="P52" s="113">
        <f>'Feuil1 ne pas supprimer'!T45</f>
        <v>38</v>
      </c>
      <c r="Q52" s="8">
        <f t="shared" ref="Q52:Q58" si="46">P52/I52*100</f>
        <v>5.6547619047619051</v>
      </c>
      <c r="R52" s="113">
        <f>'Feuil1 ne pas supprimer'!W45</f>
        <v>375</v>
      </c>
      <c r="S52" s="8">
        <f t="shared" ref="S52:S58" si="47">R52/I52*100</f>
        <v>55.803571428571431</v>
      </c>
      <c r="T52" s="113">
        <f>'Feuil1 ne pas supprimer'!Z45</f>
        <v>35</v>
      </c>
      <c r="U52" s="8">
        <f t="shared" ref="U52:U58" si="48">T52/I52*100</f>
        <v>5.2083333333333339</v>
      </c>
      <c r="V52" s="113">
        <f>'Feuil1 ne pas supprimer'!AC45</f>
        <v>19</v>
      </c>
      <c r="W52" s="8">
        <f t="shared" ref="W52:W58" si="49">V52/I52*100</f>
        <v>2.8273809523809526</v>
      </c>
      <c r="X52" s="113">
        <f>'Feuil1 ne pas supprimer'!AF45</f>
        <v>8</v>
      </c>
      <c r="Y52" s="8">
        <f t="shared" ref="Y52:Y58" si="50">X52/I52*100</f>
        <v>1.1904761904761905</v>
      </c>
      <c r="Z52" s="113">
        <f>'Feuil1 ne pas supprimer'!AI45</f>
        <v>49</v>
      </c>
      <c r="AA52" s="8">
        <f t="shared" ref="AA52:AA58" si="51">Z52/I52*100</f>
        <v>7.291666666666667</v>
      </c>
    </row>
    <row r="53" spans="1:27">
      <c r="A53" s="59" t="s">
        <v>99</v>
      </c>
      <c r="B53" s="59" t="str">
        <f>'Feuil1 ne pas supprimer'!C46</f>
        <v>Hitia'a O Te ra</v>
      </c>
      <c r="C53" s="59">
        <f>'Feuil1 ne pas supprimer'!D46</f>
        <v>2</v>
      </c>
      <c r="D53" s="109">
        <f>'Feuil1 ne pas supprimer'!E46</f>
        <v>919</v>
      </c>
      <c r="E53" s="109">
        <f>'Feuil1 ne pas supprimer'!F46</f>
        <v>714</v>
      </c>
      <c r="F53" s="109">
        <f t="shared" si="42"/>
        <v>205</v>
      </c>
      <c r="G53" s="60">
        <f t="shared" si="21"/>
        <v>77.693144722524494</v>
      </c>
      <c r="H53" s="109">
        <f>'Feuil1 ne pas supprimer'!H46</f>
        <v>9</v>
      </c>
      <c r="I53" s="118">
        <f>'Feuil1 ne pas supprimer'!I46</f>
        <v>705</v>
      </c>
      <c r="J53" s="113">
        <f>'Feuil1 ne pas supprimer'!K46</f>
        <v>4</v>
      </c>
      <c r="K53" s="8">
        <f t="shared" si="43"/>
        <v>0.56737588652482274</v>
      </c>
      <c r="L53" s="113">
        <f>'Feuil1 ne pas supprimer'!N46</f>
        <v>127</v>
      </c>
      <c r="M53" s="8">
        <f t="shared" si="44"/>
        <v>18.01418439716312</v>
      </c>
      <c r="N53" s="113">
        <f>'Feuil1 ne pas supprimer'!Q46</f>
        <v>0</v>
      </c>
      <c r="O53" s="8">
        <f t="shared" si="45"/>
        <v>0</v>
      </c>
      <c r="P53" s="113">
        <f>'Feuil1 ne pas supprimer'!T46</f>
        <v>46</v>
      </c>
      <c r="Q53" s="8">
        <f t="shared" si="46"/>
        <v>6.5248226950354606</v>
      </c>
      <c r="R53" s="113">
        <f>'Feuil1 ne pas supprimer'!W46</f>
        <v>400</v>
      </c>
      <c r="S53" s="8">
        <f t="shared" si="47"/>
        <v>56.737588652482273</v>
      </c>
      <c r="T53" s="113">
        <f>'Feuil1 ne pas supprimer'!Z46</f>
        <v>24</v>
      </c>
      <c r="U53" s="8">
        <f t="shared" si="48"/>
        <v>3.4042553191489362</v>
      </c>
      <c r="V53" s="113">
        <f>'Feuil1 ne pas supprimer'!AC46</f>
        <v>18</v>
      </c>
      <c r="W53" s="8">
        <f t="shared" si="49"/>
        <v>2.5531914893617018</v>
      </c>
      <c r="X53" s="113">
        <f>'Feuil1 ne pas supprimer'!AF46</f>
        <v>7</v>
      </c>
      <c r="Y53" s="8">
        <f t="shared" si="50"/>
        <v>0.99290780141843982</v>
      </c>
      <c r="Z53" s="113">
        <f>'Feuil1 ne pas supprimer'!AI46</f>
        <v>79</v>
      </c>
      <c r="AA53" s="8">
        <f t="shared" si="51"/>
        <v>11.205673758865247</v>
      </c>
    </row>
    <row r="54" spans="1:27">
      <c r="A54" s="59" t="s">
        <v>99</v>
      </c>
      <c r="B54" s="59" t="str">
        <f>'Feuil1 ne pas supprimer'!C47</f>
        <v>Hitia'a O Te ra</v>
      </c>
      <c r="C54" s="59">
        <f>'Feuil1 ne pas supprimer'!D47</f>
        <v>3</v>
      </c>
      <c r="D54" s="109">
        <f>'Feuil1 ne pas supprimer'!E47</f>
        <v>1098</v>
      </c>
      <c r="E54" s="109">
        <f>'Feuil1 ne pas supprimer'!F47</f>
        <v>697</v>
      </c>
      <c r="F54" s="109">
        <f t="shared" si="42"/>
        <v>401</v>
      </c>
      <c r="G54" s="60">
        <f t="shared" si="21"/>
        <v>63.479052823315115</v>
      </c>
      <c r="H54" s="109">
        <f>'Feuil1 ne pas supprimer'!H47</f>
        <v>3</v>
      </c>
      <c r="I54" s="118">
        <f>'Feuil1 ne pas supprimer'!I47</f>
        <v>694</v>
      </c>
      <c r="J54" s="113">
        <f>'Feuil1 ne pas supprimer'!K47</f>
        <v>2</v>
      </c>
      <c r="K54" s="8">
        <f t="shared" si="43"/>
        <v>0.28818443804034583</v>
      </c>
      <c r="L54" s="113">
        <f>'Feuil1 ne pas supprimer'!N47</f>
        <v>266</v>
      </c>
      <c r="M54" s="8">
        <f t="shared" si="44"/>
        <v>38.328530259365998</v>
      </c>
      <c r="N54" s="113">
        <f>'Feuil1 ne pas supprimer'!Q47</f>
        <v>2</v>
      </c>
      <c r="O54" s="8">
        <f t="shared" si="45"/>
        <v>0.28818443804034583</v>
      </c>
      <c r="P54" s="113">
        <f>'Feuil1 ne pas supprimer'!T47</f>
        <v>55</v>
      </c>
      <c r="Q54" s="8">
        <f t="shared" si="46"/>
        <v>7.9250720461095101</v>
      </c>
      <c r="R54" s="113">
        <f>'Feuil1 ne pas supprimer'!W47</f>
        <v>230</v>
      </c>
      <c r="S54" s="8">
        <f t="shared" si="47"/>
        <v>33.141210374639769</v>
      </c>
      <c r="T54" s="113">
        <f>'Feuil1 ne pas supprimer'!Z47</f>
        <v>36</v>
      </c>
      <c r="U54" s="8">
        <f t="shared" si="48"/>
        <v>5.1873198847262252</v>
      </c>
      <c r="V54" s="113">
        <f>'Feuil1 ne pas supprimer'!AC47</f>
        <v>16</v>
      </c>
      <c r="W54" s="8">
        <f t="shared" si="49"/>
        <v>2.3054755043227666</v>
      </c>
      <c r="X54" s="113">
        <f>'Feuil1 ne pas supprimer'!AF47</f>
        <v>20</v>
      </c>
      <c r="Y54" s="8">
        <f t="shared" si="50"/>
        <v>2.8818443804034581</v>
      </c>
      <c r="Z54" s="113">
        <f>'Feuil1 ne pas supprimer'!AI47</f>
        <v>67</v>
      </c>
      <c r="AA54" s="8">
        <f t="shared" si="51"/>
        <v>9.6541786743515843</v>
      </c>
    </row>
    <row r="55" spans="1:27">
      <c r="A55" s="59" t="s">
        <v>99</v>
      </c>
      <c r="B55" s="59" t="str">
        <f>'Feuil1 ne pas supprimer'!C48</f>
        <v>Hitia'a O Te ra</v>
      </c>
      <c r="C55" s="59">
        <f>'Feuil1 ne pas supprimer'!D48</f>
        <v>4</v>
      </c>
      <c r="D55" s="109">
        <f>'Feuil1 ne pas supprimer'!E48</f>
        <v>1141</v>
      </c>
      <c r="E55" s="109">
        <f>'Feuil1 ne pas supprimer'!F48</f>
        <v>783</v>
      </c>
      <c r="F55" s="109">
        <f t="shared" si="42"/>
        <v>358</v>
      </c>
      <c r="G55" s="60">
        <f t="shared" si="21"/>
        <v>68.624014022787023</v>
      </c>
      <c r="H55" s="109">
        <f>'Feuil1 ne pas supprimer'!H48</f>
        <v>6</v>
      </c>
      <c r="I55" s="118">
        <f>'Feuil1 ne pas supprimer'!I48</f>
        <v>777</v>
      </c>
      <c r="J55" s="113">
        <f>'Feuil1 ne pas supprimer'!K48</f>
        <v>4</v>
      </c>
      <c r="K55" s="8">
        <f t="shared" si="43"/>
        <v>0.51480051480051481</v>
      </c>
      <c r="L55" s="113">
        <f>'Feuil1 ne pas supprimer'!N48</f>
        <v>235</v>
      </c>
      <c r="M55" s="8">
        <f t="shared" si="44"/>
        <v>30.244530244530242</v>
      </c>
      <c r="N55" s="113">
        <f>'Feuil1 ne pas supprimer'!Q48</f>
        <v>1</v>
      </c>
      <c r="O55" s="8">
        <f t="shared" si="45"/>
        <v>0.1287001287001287</v>
      </c>
      <c r="P55" s="113">
        <f>'Feuil1 ne pas supprimer'!T48</f>
        <v>21</v>
      </c>
      <c r="Q55" s="8">
        <f t="shared" si="46"/>
        <v>2.7027027027027026</v>
      </c>
      <c r="R55" s="113">
        <f>'Feuil1 ne pas supprimer'!W48</f>
        <v>346</v>
      </c>
      <c r="S55" s="8">
        <f t="shared" si="47"/>
        <v>44.530244530244531</v>
      </c>
      <c r="T55" s="113">
        <f>'Feuil1 ne pas supprimer'!Z48</f>
        <v>52</v>
      </c>
      <c r="U55" s="8">
        <f t="shared" si="48"/>
        <v>6.6924066924066921</v>
      </c>
      <c r="V55" s="113">
        <f>'Feuil1 ne pas supprimer'!AC48</f>
        <v>17</v>
      </c>
      <c r="W55" s="8">
        <f t="shared" si="49"/>
        <v>2.1879021879021878</v>
      </c>
      <c r="X55" s="113">
        <f>'Feuil1 ne pas supprimer'!AF48</f>
        <v>7</v>
      </c>
      <c r="Y55" s="8">
        <f t="shared" si="50"/>
        <v>0.90090090090090091</v>
      </c>
      <c r="Z55" s="113">
        <f>'Feuil1 ne pas supprimer'!AI48</f>
        <v>94</v>
      </c>
      <c r="AA55" s="8">
        <f t="shared" si="51"/>
        <v>12.097812097812097</v>
      </c>
    </row>
    <row r="56" spans="1:27">
      <c r="A56" s="59" t="s">
        <v>99</v>
      </c>
      <c r="B56" s="59" t="str">
        <f>'Feuil1 ne pas supprimer'!C49</f>
        <v>Hitia'a O Te ra</v>
      </c>
      <c r="C56" s="59">
        <f>'Feuil1 ne pas supprimer'!D49</f>
        <v>5</v>
      </c>
      <c r="D56" s="109">
        <f>'Feuil1 ne pas supprimer'!E49</f>
        <v>737</v>
      </c>
      <c r="E56" s="109">
        <f>'Feuil1 ne pas supprimer'!F49</f>
        <v>527</v>
      </c>
      <c r="F56" s="109">
        <f t="shared" si="42"/>
        <v>210</v>
      </c>
      <c r="G56" s="60">
        <f t="shared" si="21"/>
        <v>71.506105834464037</v>
      </c>
      <c r="H56" s="109">
        <f>'Feuil1 ne pas supprimer'!H49</f>
        <v>6</v>
      </c>
      <c r="I56" s="118">
        <f>'Feuil1 ne pas supprimer'!I49</f>
        <v>521</v>
      </c>
      <c r="J56" s="113">
        <f>'Feuil1 ne pas supprimer'!K49</f>
        <v>1</v>
      </c>
      <c r="K56" s="8">
        <f t="shared" si="43"/>
        <v>0.19193857965451055</v>
      </c>
      <c r="L56" s="113">
        <f>'Feuil1 ne pas supprimer'!N49</f>
        <v>68</v>
      </c>
      <c r="M56" s="8">
        <f t="shared" si="44"/>
        <v>13.051823416506716</v>
      </c>
      <c r="N56" s="113">
        <f>'Feuil1 ne pas supprimer'!Q49</f>
        <v>0</v>
      </c>
      <c r="O56" s="8">
        <f t="shared" si="45"/>
        <v>0</v>
      </c>
      <c r="P56" s="113">
        <f>'Feuil1 ne pas supprimer'!T49</f>
        <v>31</v>
      </c>
      <c r="Q56" s="8">
        <f t="shared" si="46"/>
        <v>5.9500959692898272</v>
      </c>
      <c r="R56" s="113">
        <f>'Feuil1 ne pas supprimer'!W49</f>
        <v>296</v>
      </c>
      <c r="S56" s="8">
        <f t="shared" si="47"/>
        <v>56.813819577735124</v>
      </c>
      <c r="T56" s="113">
        <f>'Feuil1 ne pas supprimer'!Z49</f>
        <v>78</v>
      </c>
      <c r="U56" s="8">
        <f t="shared" si="48"/>
        <v>14.971209213051823</v>
      </c>
      <c r="V56" s="113">
        <f>'Feuil1 ne pas supprimer'!AC49</f>
        <v>3</v>
      </c>
      <c r="W56" s="8">
        <f t="shared" si="49"/>
        <v>0.57581573896353166</v>
      </c>
      <c r="X56" s="113">
        <f>'Feuil1 ne pas supprimer'!AF49</f>
        <v>7</v>
      </c>
      <c r="Y56" s="8">
        <f t="shared" si="50"/>
        <v>1.3435700575815739</v>
      </c>
      <c r="Z56" s="113">
        <f>'Feuil1 ne pas supprimer'!AI49</f>
        <v>37</v>
      </c>
      <c r="AA56" s="8">
        <f t="shared" si="51"/>
        <v>7.1017274472168905</v>
      </c>
    </row>
    <row r="57" spans="1:27">
      <c r="A57" s="59" t="s">
        <v>99</v>
      </c>
      <c r="B57" s="59" t="str">
        <f>'Feuil1 ne pas supprimer'!C50</f>
        <v>Hitia'a O Te ra</v>
      </c>
      <c r="C57" s="59">
        <f>'Feuil1 ne pas supprimer'!D50</f>
        <v>6</v>
      </c>
      <c r="D57" s="109">
        <f>'Feuil1 ne pas supprimer'!E50</f>
        <v>1587</v>
      </c>
      <c r="E57" s="109">
        <f>'Feuil1 ne pas supprimer'!F50</f>
        <v>1093</v>
      </c>
      <c r="F57" s="109">
        <f t="shared" si="42"/>
        <v>494</v>
      </c>
      <c r="G57" s="60">
        <f t="shared" si="21"/>
        <v>68.872085696282298</v>
      </c>
      <c r="H57" s="109">
        <f>'Feuil1 ne pas supprimer'!H50</f>
        <v>10</v>
      </c>
      <c r="I57" s="118">
        <f>'Feuil1 ne pas supprimer'!I50</f>
        <v>1083</v>
      </c>
      <c r="J57" s="113">
        <f>'Feuil1 ne pas supprimer'!K50</f>
        <v>18</v>
      </c>
      <c r="K57" s="8">
        <f t="shared" si="43"/>
        <v>1.662049861495845</v>
      </c>
      <c r="L57" s="113">
        <f>'Feuil1 ne pas supprimer'!N50</f>
        <v>355</v>
      </c>
      <c r="M57" s="8">
        <f t="shared" si="44"/>
        <v>32.779316712834714</v>
      </c>
      <c r="N57" s="113">
        <f>'Feuil1 ne pas supprimer'!Q50</f>
        <v>6</v>
      </c>
      <c r="O57" s="8">
        <f t="shared" si="45"/>
        <v>0.554016620498615</v>
      </c>
      <c r="P57" s="113">
        <f>'Feuil1 ne pas supprimer'!T50</f>
        <v>145</v>
      </c>
      <c r="Q57" s="8">
        <f t="shared" si="46"/>
        <v>13.388734995383194</v>
      </c>
      <c r="R57" s="113">
        <f>'Feuil1 ne pas supprimer'!W50</f>
        <v>337</v>
      </c>
      <c r="S57" s="8">
        <f t="shared" si="47"/>
        <v>31.117266851338876</v>
      </c>
      <c r="T57" s="113">
        <f>'Feuil1 ne pas supprimer'!Z50</f>
        <v>111</v>
      </c>
      <c r="U57" s="8">
        <f t="shared" si="48"/>
        <v>10.249307479224377</v>
      </c>
      <c r="V57" s="113">
        <f>'Feuil1 ne pas supprimer'!AC50</f>
        <v>14</v>
      </c>
      <c r="W57" s="8">
        <f t="shared" si="49"/>
        <v>1.2927054478301014</v>
      </c>
      <c r="X57" s="113">
        <f>'Feuil1 ne pas supprimer'!AF50</f>
        <v>22</v>
      </c>
      <c r="Y57" s="8">
        <f t="shared" si="50"/>
        <v>2.0313942751615883</v>
      </c>
      <c r="Z57" s="113">
        <f>'Feuil1 ne pas supprimer'!AI50</f>
        <v>75</v>
      </c>
      <c r="AA57" s="8">
        <f t="shared" si="51"/>
        <v>6.9252077562326875</v>
      </c>
    </row>
    <row r="58" spans="1:27">
      <c r="A58" s="59" t="s">
        <v>99</v>
      </c>
      <c r="B58" s="59" t="str">
        <f>'Feuil1 ne pas supprimer'!C51</f>
        <v>Hitia'a O Te ra</v>
      </c>
      <c r="C58" s="59">
        <f>'Feuil1 ne pas supprimer'!D51</f>
        <v>7</v>
      </c>
      <c r="D58" s="109">
        <f>'Feuil1 ne pas supprimer'!E51</f>
        <v>834</v>
      </c>
      <c r="E58" s="109">
        <f>'Feuil1 ne pas supprimer'!F51</f>
        <v>657</v>
      </c>
      <c r="F58" s="109">
        <f t="shared" si="42"/>
        <v>177</v>
      </c>
      <c r="G58" s="60">
        <f t="shared" si="21"/>
        <v>78.776978417266179</v>
      </c>
      <c r="H58" s="109">
        <f>'Feuil1 ne pas supprimer'!H51</f>
        <v>5</v>
      </c>
      <c r="I58" s="118">
        <f>'Feuil1 ne pas supprimer'!I51</f>
        <v>652</v>
      </c>
      <c r="J58" s="113">
        <f>'Feuil1 ne pas supprimer'!K51</f>
        <v>3</v>
      </c>
      <c r="K58" s="8">
        <f t="shared" si="43"/>
        <v>0.46012269938650308</v>
      </c>
      <c r="L58" s="113">
        <f>'Feuil1 ne pas supprimer'!N51</f>
        <v>165</v>
      </c>
      <c r="M58" s="8">
        <f t="shared" si="44"/>
        <v>25.306748466257666</v>
      </c>
      <c r="N58" s="113">
        <f>'Feuil1 ne pas supprimer'!Q51</f>
        <v>2</v>
      </c>
      <c r="O58" s="8">
        <f t="shared" si="45"/>
        <v>0.30674846625766872</v>
      </c>
      <c r="P58" s="113">
        <f>'Feuil1 ne pas supprimer'!T51</f>
        <v>11</v>
      </c>
      <c r="Q58" s="8">
        <f t="shared" si="46"/>
        <v>1.6871165644171779</v>
      </c>
      <c r="R58" s="113">
        <f>'Feuil1 ne pas supprimer'!W51</f>
        <v>398</v>
      </c>
      <c r="S58" s="8">
        <f t="shared" si="47"/>
        <v>61.042944785276077</v>
      </c>
      <c r="T58" s="113">
        <f>'Feuil1 ne pas supprimer'!Z51</f>
        <v>18</v>
      </c>
      <c r="U58" s="8">
        <f t="shared" si="48"/>
        <v>2.7607361963190185</v>
      </c>
      <c r="V58" s="113">
        <f>'Feuil1 ne pas supprimer'!AC51</f>
        <v>6</v>
      </c>
      <c r="W58" s="8">
        <f t="shared" si="49"/>
        <v>0.92024539877300615</v>
      </c>
      <c r="X58" s="113">
        <f>'Feuil1 ne pas supprimer'!AF51</f>
        <v>9</v>
      </c>
      <c r="Y58" s="8">
        <f t="shared" si="50"/>
        <v>1.3803680981595092</v>
      </c>
      <c r="Z58" s="113">
        <f>'Feuil1 ne pas supprimer'!AI51</f>
        <v>40</v>
      </c>
      <c r="AA58" s="8">
        <f t="shared" si="51"/>
        <v>6.1349693251533743</v>
      </c>
    </row>
    <row r="59" spans="1:27">
      <c r="A59" s="3" t="s">
        <v>99</v>
      </c>
      <c r="B59" s="3" t="s">
        <v>31</v>
      </c>
      <c r="C59" s="3"/>
      <c r="D59" s="108">
        <f>SUM(D60:D71)</f>
        <v>11155</v>
      </c>
      <c r="E59" s="108">
        <f>SUM(E60:E71)</f>
        <v>6798</v>
      </c>
      <c r="F59" s="108">
        <f>D59-E59</f>
        <v>4357</v>
      </c>
      <c r="G59" s="14">
        <f>E59/D59*100</f>
        <v>60.941281936351409</v>
      </c>
      <c r="H59" s="108">
        <f>E59-I59</f>
        <v>82</v>
      </c>
      <c r="I59" s="117">
        <f>SUM(I60:I71)</f>
        <v>6716</v>
      </c>
      <c r="J59" s="108">
        <f>SUM(J60:J71)</f>
        <v>56</v>
      </c>
      <c r="K59" s="16">
        <f>J59/$I59*100</f>
        <v>0.83382966051220964</v>
      </c>
      <c r="L59" s="108">
        <f>SUM(L60:L71)</f>
        <v>1270</v>
      </c>
      <c r="M59" s="16">
        <f>L59/$I59*100</f>
        <v>18.910065515187611</v>
      </c>
      <c r="N59" s="108">
        <f>SUM(N60:N71)</f>
        <v>13</v>
      </c>
      <c r="O59" s="16">
        <f>N59/$I59*100</f>
        <v>0.19356759976176297</v>
      </c>
      <c r="P59" s="108">
        <f>SUM(P60:P71)</f>
        <v>180</v>
      </c>
      <c r="Q59" s="16">
        <f>P59/$I59*100</f>
        <v>2.6801667659321025</v>
      </c>
      <c r="R59" s="108">
        <f>SUM(R60:R71)</f>
        <v>2594</v>
      </c>
      <c r="S59" s="16">
        <f>R59/$I59*100</f>
        <v>38.624181060154854</v>
      </c>
      <c r="T59" s="108">
        <f>SUM(T60:T71)</f>
        <v>403</v>
      </c>
      <c r="U59" s="16">
        <f>T59/$I59*100</f>
        <v>6.0005955926146513</v>
      </c>
      <c r="V59" s="108">
        <f>SUM(V60:V71)</f>
        <v>808</v>
      </c>
      <c r="W59" s="16">
        <f>V59/$I59*100</f>
        <v>12.030970815961881</v>
      </c>
      <c r="X59" s="108">
        <f>SUM(X60:X71)</f>
        <v>127</v>
      </c>
      <c r="Y59" s="16">
        <f>X59/$I59*100</f>
        <v>1.8910065515187611</v>
      </c>
      <c r="Z59" s="108">
        <f>SUM(Z60:Z71)</f>
        <v>1265</v>
      </c>
      <c r="AA59" s="16">
        <f>Z59/$I59*100</f>
        <v>18.835616438356166</v>
      </c>
    </row>
    <row r="60" spans="1:27">
      <c r="A60" s="59" t="s">
        <v>99</v>
      </c>
      <c r="B60" s="59" t="str">
        <f>'Feuil1 ne pas supprimer'!C52</f>
        <v>Mahina</v>
      </c>
      <c r="C60" s="59">
        <f>'Feuil1 ne pas supprimer'!D52</f>
        <v>1</v>
      </c>
      <c r="D60" s="109">
        <f>'Feuil1 ne pas supprimer'!E52</f>
        <v>754</v>
      </c>
      <c r="E60" s="109">
        <f>'Feuil1 ne pas supprimer'!F52</f>
        <v>490</v>
      </c>
      <c r="F60" s="109">
        <f>D60-E60</f>
        <v>264</v>
      </c>
      <c r="G60" s="60">
        <f t="shared" si="21"/>
        <v>64.986737400530501</v>
      </c>
      <c r="H60" s="109">
        <f>'Feuil1 ne pas supprimer'!H52</f>
        <v>4</v>
      </c>
      <c r="I60" s="118">
        <f>'Feuil1 ne pas supprimer'!I52</f>
        <v>486</v>
      </c>
      <c r="J60" s="113">
        <f>'Feuil1 ne pas supprimer'!K52</f>
        <v>5</v>
      </c>
      <c r="K60" s="8">
        <f t="shared" ref="K60:K71" si="52">J60/I60*100</f>
        <v>1.0288065843621399</v>
      </c>
      <c r="L60" s="113">
        <f>'Feuil1 ne pas supprimer'!N52</f>
        <v>82</v>
      </c>
      <c r="M60" s="8">
        <f t="shared" ref="M60:M71" si="53">L60/I60*100</f>
        <v>16.872427983539097</v>
      </c>
      <c r="N60" s="113">
        <f>'Feuil1 ne pas supprimer'!Q52</f>
        <v>0</v>
      </c>
      <c r="O60" s="8">
        <f t="shared" ref="O60:O71" si="54">N60/I60*100</f>
        <v>0</v>
      </c>
      <c r="P60" s="113">
        <f>'Feuil1 ne pas supprimer'!T52</f>
        <v>6</v>
      </c>
      <c r="Q60" s="8">
        <f t="shared" ref="Q60:Q71" si="55">P60/I60*100</f>
        <v>1.2345679012345678</v>
      </c>
      <c r="R60" s="113">
        <f>'Feuil1 ne pas supprimer'!W52</f>
        <v>191</v>
      </c>
      <c r="S60" s="8">
        <f t="shared" ref="S60:S71" si="56">R60/I60*100</f>
        <v>39.300411522633745</v>
      </c>
      <c r="T60" s="113">
        <f>'Feuil1 ne pas supprimer'!Z52</f>
        <v>43</v>
      </c>
      <c r="U60" s="8">
        <f t="shared" ref="U60:U71" si="57">T60/I60*100</f>
        <v>8.8477366255144041</v>
      </c>
      <c r="V60" s="113">
        <f>'Feuil1 ne pas supprimer'!AC52</f>
        <v>52</v>
      </c>
      <c r="W60" s="8">
        <f t="shared" ref="W60:W71" si="58">V60/I60*100</f>
        <v>10.699588477366255</v>
      </c>
      <c r="X60" s="113">
        <f>'Feuil1 ne pas supprimer'!AF52</f>
        <v>11</v>
      </c>
      <c r="Y60" s="8">
        <f t="shared" ref="Y60:Y71" si="59">X60/I60*100</f>
        <v>2.263374485596708</v>
      </c>
      <c r="Z60" s="113">
        <f>'Feuil1 ne pas supprimer'!AI52</f>
        <v>96</v>
      </c>
      <c r="AA60" s="8">
        <f t="shared" ref="AA60:AA71" si="60">Z60/I60*100</f>
        <v>19.753086419753085</v>
      </c>
    </row>
    <row r="61" spans="1:27">
      <c r="A61" s="59" t="s">
        <v>99</v>
      </c>
      <c r="B61" s="59" t="str">
        <f>'Feuil1 ne pas supprimer'!C53</f>
        <v>Mahina</v>
      </c>
      <c r="C61" s="59">
        <f>'Feuil1 ne pas supprimer'!D53</f>
        <v>2</v>
      </c>
      <c r="D61" s="109">
        <f>'Feuil1 ne pas supprimer'!E53</f>
        <v>794</v>
      </c>
      <c r="E61" s="109">
        <f>'Feuil1 ne pas supprimer'!F53</f>
        <v>506</v>
      </c>
      <c r="F61" s="109">
        <f t="shared" ref="F61:F71" si="61">D61-E61</f>
        <v>288</v>
      </c>
      <c r="G61" s="60">
        <f t="shared" si="21"/>
        <v>63.727959697732992</v>
      </c>
      <c r="H61" s="109">
        <f>'Feuil1 ne pas supprimer'!H53</f>
        <v>3</v>
      </c>
      <c r="I61" s="118">
        <f>'Feuil1 ne pas supprimer'!I53</f>
        <v>503</v>
      </c>
      <c r="J61" s="113">
        <f>'Feuil1 ne pas supprimer'!K53</f>
        <v>3</v>
      </c>
      <c r="K61" s="8">
        <f t="shared" si="52"/>
        <v>0.59642147117296218</v>
      </c>
      <c r="L61" s="113">
        <f>'Feuil1 ne pas supprimer'!N53</f>
        <v>88</v>
      </c>
      <c r="M61" s="8">
        <f t="shared" si="53"/>
        <v>17.495029821073558</v>
      </c>
      <c r="N61" s="113">
        <f>'Feuil1 ne pas supprimer'!Q53</f>
        <v>0</v>
      </c>
      <c r="O61" s="8">
        <f t="shared" si="54"/>
        <v>0</v>
      </c>
      <c r="P61" s="113">
        <f>'Feuil1 ne pas supprimer'!T53</f>
        <v>23</v>
      </c>
      <c r="Q61" s="8">
        <f t="shared" si="55"/>
        <v>4.5725646123260439</v>
      </c>
      <c r="R61" s="113">
        <f>'Feuil1 ne pas supprimer'!W53</f>
        <v>223</v>
      </c>
      <c r="S61" s="8">
        <f t="shared" si="56"/>
        <v>44.333996023856855</v>
      </c>
      <c r="T61" s="113">
        <f>'Feuil1 ne pas supprimer'!Z53</f>
        <v>24</v>
      </c>
      <c r="U61" s="8">
        <f t="shared" si="57"/>
        <v>4.7713717693836974</v>
      </c>
      <c r="V61" s="113">
        <f>'Feuil1 ne pas supprimer'!AC53</f>
        <v>55</v>
      </c>
      <c r="W61" s="8">
        <f t="shared" si="58"/>
        <v>10.934393638170974</v>
      </c>
      <c r="X61" s="113">
        <f>'Feuil1 ne pas supprimer'!AF53</f>
        <v>11</v>
      </c>
      <c r="Y61" s="8">
        <f t="shared" si="59"/>
        <v>2.1868787276341948</v>
      </c>
      <c r="Z61" s="113">
        <f>'Feuil1 ne pas supprimer'!AI53</f>
        <v>76</v>
      </c>
      <c r="AA61" s="8">
        <f t="shared" si="60"/>
        <v>15.109343936381709</v>
      </c>
    </row>
    <row r="62" spans="1:27">
      <c r="A62" s="59" t="s">
        <v>99</v>
      </c>
      <c r="B62" s="59" t="str">
        <f>'Feuil1 ne pas supprimer'!C54</f>
        <v>Mahina</v>
      </c>
      <c r="C62" s="59">
        <f>'Feuil1 ne pas supprimer'!D54</f>
        <v>3</v>
      </c>
      <c r="D62" s="109">
        <f>'Feuil1 ne pas supprimer'!E54</f>
        <v>1114</v>
      </c>
      <c r="E62" s="109">
        <f>'Feuil1 ne pas supprimer'!F54</f>
        <v>629</v>
      </c>
      <c r="F62" s="109">
        <f t="shared" si="61"/>
        <v>485</v>
      </c>
      <c r="G62" s="60">
        <f t="shared" si="21"/>
        <v>56.46319569120287</v>
      </c>
      <c r="H62" s="109">
        <f>'Feuil1 ne pas supprimer'!H54</f>
        <v>8</v>
      </c>
      <c r="I62" s="118">
        <f>'Feuil1 ne pas supprimer'!I54</f>
        <v>621</v>
      </c>
      <c r="J62" s="113">
        <f>'Feuil1 ne pas supprimer'!K54</f>
        <v>3</v>
      </c>
      <c r="K62" s="8">
        <f t="shared" si="52"/>
        <v>0.48309178743961351</v>
      </c>
      <c r="L62" s="113">
        <f>'Feuil1 ne pas supprimer'!N54</f>
        <v>131</v>
      </c>
      <c r="M62" s="8">
        <f t="shared" si="53"/>
        <v>21.095008051529788</v>
      </c>
      <c r="N62" s="113">
        <f>'Feuil1 ne pas supprimer'!Q54</f>
        <v>3</v>
      </c>
      <c r="O62" s="8">
        <f t="shared" si="54"/>
        <v>0.48309178743961351</v>
      </c>
      <c r="P62" s="113">
        <f>'Feuil1 ne pas supprimer'!T54</f>
        <v>19</v>
      </c>
      <c r="Q62" s="8">
        <f t="shared" si="55"/>
        <v>3.0595813204508859</v>
      </c>
      <c r="R62" s="113">
        <f>'Feuil1 ne pas supprimer'!W54</f>
        <v>221</v>
      </c>
      <c r="S62" s="8">
        <f t="shared" si="56"/>
        <v>35.587761674718202</v>
      </c>
      <c r="T62" s="113">
        <f>'Feuil1 ne pas supprimer'!Z54</f>
        <v>32</v>
      </c>
      <c r="U62" s="8">
        <f t="shared" si="57"/>
        <v>5.1529790660225441</v>
      </c>
      <c r="V62" s="113">
        <f>'Feuil1 ne pas supprimer'!AC54</f>
        <v>82</v>
      </c>
      <c r="W62" s="8">
        <f t="shared" si="58"/>
        <v>13.20450885668277</v>
      </c>
      <c r="X62" s="113">
        <f>'Feuil1 ne pas supprimer'!AF54</f>
        <v>8</v>
      </c>
      <c r="Y62" s="8">
        <f t="shared" si="59"/>
        <v>1.288244766505636</v>
      </c>
      <c r="Z62" s="113">
        <f>'Feuil1 ne pas supprimer'!AI54</f>
        <v>122</v>
      </c>
      <c r="AA62" s="8">
        <f t="shared" si="60"/>
        <v>19.645732689210952</v>
      </c>
    </row>
    <row r="63" spans="1:27">
      <c r="A63" s="59" t="s">
        <v>99</v>
      </c>
      <c r="B63" s="59" t="str">
        <f>'Feuil1 ne pas supprimer'!C55</f>
        <v>Mahina</v>
      </c>
      <c r="C63" s="59">
        <f>'Feuil1 ne pas supprimer'!D55</f>
        <v>4</v>
      </c>
      <c r="D63" s="109">
        <f>'Feuil1 ne pas supprimer'!E55</f>
        <v>1183</v>
      </c>
      <c r="E63" s="109">
        <f>'Feuil1 ne pas supprimer'!F55</f>
        <v>720</v>
      </c>
      <c r="F63" s="109">
        <f t="shared" si="61"/>
        <v>463</v>
      </c>
      <c r="G63" s="60">
        <f t="shared" si="21"/>
        <v>60.862214708368555</v>
      </c>
      <c r="H63" s="109">
        <f>'Feuil1 ne pas supprimer'!H55</f>
        <v>12</v>
      </c>
      <c r="I63" s="118">
        <f>'Feuil1 ne pas supprimer'!I55</f>
        <v>708</v>
      </c>
      <c r="J63" s="113">
        <f>'Feuil1 ne pas supprimer'!K55</f>
        <v>4</v>
      </c>
      <c r="K63" s="8">
        <f t="shared" si="52"/>
        <v>0.56497175141242939</v>
      </c>
      <c r="L63" s="113">
        <f>'Feuil1 ne pas supprimer'!N55</f>
        <v>154</v>
      </c>
      <c r="M63" s="8">
        <f t="shared" si="53"/>
        <v>21.751412429378529</v>
      </c>
      <c r="N63" s="113">
        <f>'Feuil1 ne pas supprimer'!Q55</f>
        <v>1</v>
      </c>
      <c r="O63" s="8">
        <f t="shared" si="54"/>
        <v>0.14124293785310735</v>
      </c>
      <c r="P63" s="113">
        <f>'Feuil1 ne pas supprimer'!T55</f>
        <v>17</v>
      </c>
      <c r="Q63" s="8">
        <f t="shared" si="55"/>
        <v>2.4011299435028248</v>
      </c>
      <c r="R63" s="113">
        <f>'Feuil1 ne pas supprimer'!W55</f>
        <v>288</v>
      </c>
      <c r="S63" s="8">
        <f t="shared" si="56"/>
        <v>40.677966101694921</v>
      </c>
      <c r="T63" s="113">
        <f>'Feuil1 ne pas supprimer'!Z55</f>
        <v>26</v>
      </c>
      <c r="U63" s="8">
        <f t="shared" si="57"/>
        <v>3.6723163841807911</v>
      </c>
      <c r="V63" s="113">
        <f>'Feuil1 ne pas supprimer'!AC55</f>
        <v>91</v>
      </c>
      <c r="W63" s="8">
        <f t="shared" si="58"/>
        <v>12.85310734463277</v>
      </c>
      <c r="X63" s="113">
        <f>'Feuil1 ne pas supprimer'!AF55</f>
        <v>12</v>
      </c>
      <c r="Y63" s="8">
        <f t="shared" si="59"/>
        <v>1.6949152542372881</v>
      </c>
      <c r="Z63" s="113">
        <f>'Feuil1 ne pas supprimer'!AI55</f>
        <v>115</v>
      </c>
      <c r="AA63" s="8">
        <f t="shared" si="60"/>
        <v>16.242937853107346</v>
      </c>
    </row>
    <row r="64" spans="1:27">
      <c r="A64" s="59" t="s">
        <v>99</v>
      </c>
      <c r="B64" s="59" t="str">
        <f>'Feuil1 ne pas supprimer'!C56</f>
        <v>Mahina</v>
      </c>
      <c r="C64" s="59">
        <f>'Feuil1 ne pas supprimer'!D56</f>
        <v>5</v>
      </c>
      <c r="D64" s="109">
        <f>'Feuil1 ne pas supprimer'!E56</f>
        <v>1273</v>
      </c>
      <c r="E64" s="109">
        <f>'Feuil1 ne pas supprimer'!F56</f>
        <v>740</v>
      </c>
      <c r="F64" s="109">
        <f t="shared" si="61"/>
        <v>533</v>
      </c>
      <c r="G64" s="60">
        <f t="shared" si="21"/>
        <v>58.13040062843676</v>
      </c>
      <c r="H64" s="109">
        <f>'Feuil1 ne pas supprimer'!H56</f>
        <v>7</v>
      </c>
      <c r="I64" s="118">
        <f>'Feuil1 ne pas supprimer'!I56</f>
        <v>733</v>
      </c>
      <c r="J64" s="113">
        <f>'Feuil1 ne pas supprimer'!K56</f>
        <v>4</v>
      </c>
      <c r="K64" s="8">
        <f t="shared" si="52"/>
        <v>0.54570259208731242</v>
      </c>
      <c r="L64" s="113">
        <f>'Feuil1 ne pas supprimer'!N56</f>
        <v>175</v>
      </c>
      <c r="M64" s="8">
        <f t="shared" si="53"/>
        <v>23.874488403819917</v>
      </c>
      <c r="N64" s="113">
        <f>'Feuil1 ne pas supprimer'!Q56</f>
        <v>4</v>
      </c>
      <c r="O64" s="8">
        <f t="shared" si="54"/>
        <v>0.54570259208731242</v>
      </c>
      <c r="P64" s="113">
        <f>'Feuil1 ne pas supprimer'!T56</f>
        <v>18</v>
      </c>
      <c r="Q64" s="8">
        <f t="shared" si="55"/>
        <v>2.4556616643929061</v>
      </c>
      <c r="R64" s="113">
        <f>'Feuil1 ne pas supprimer'!W56</f>
        <v>297</v>
      </c>
      <c r="S64" s="8">
        <f t="shared" si="56"/>
        <v>40.518417462482944</v>
      </c>
      <c r="T64" s="113">
        <f>'Feuil1 ne pas supprimer'!Z56</f>
        <v>66</v>
      </c>
      <c r="U64" s="8">
        <f t="shared" si="57"/>
        <v>9.0040927694406552</v>
      </c>
      <c r="V64" s="113">
        <f>'Feuil1 ne pas supprimer'!AC56</f>
        <v>66</v>
      </c>
      <c r="W64" s="8">
        <f t="shared" si="58"/>
        <v>9.0040927694406552</v>
      </c>
      <c r="X64" s="113">
        <f>'Feuil1 ne pas supprimer'!AF56</f>
        <v>9</v>
      </c>
      <c r="Y64" s="8">
        <f t="shared" si="59"/>
        <v>1.2278308321964531</v>
      </c>
      <c r="Z64" s="113">
        <f>'Feuil1 ne pas supprimer'!AI56</f>
        <v>94</v>
      </c>
      <c r="AA64" s="8">
        <f t="shared" si="60"/>
        <v>12.824010914051842</v>
      </c>
    </row>
    <row r="65" spans="1:27">
      <c r="A65" s="59" t="s">
        <v>99</v>
      </c>
      <c r="B65" s="59" t="str">
        <f>'Feuil1 ne pas supprimer'!C57</f>
        <v>Mahina</v>
      </c>
      <c r="C65" s="59">
        <f>'Feuil1 ne pas supprimer'!D57</f>
        <v>6</v>
      </c>
      <c r="D65" s="109">
        <f>'Feuil1 ne pas supprimer'!E57</f>
        <v>627</v>
      </c>
      <c r="E65" s="109">
        <f>'Feuil1 ne pas supprimer'!F57</f>
        <v>416</v>
      </c>
      <c r="F65" s="109">
        <f t="shared" si="61"/>
        <v>211</v>
      </c>
      <c r="G65" s="60">
        <f t="shared" si="21"/>
        <v>66.347687400318975</v>
      </c>
      <c r="H65" s="109">
        <f>'Feuil1 ne pas supprimer'!H57</f>
        <v>3</v>
      </c>
      <c r="I65" s="118">
        <f>'Feuil1 ne pas supprimer'!I57</f>
        <v>413</v>
      </c>
      <c r="J65" s="113">
        <f>'Feuil1 ne pas supprimer'!K57</f>
        <v>1</v>
      </c>
      <c r="K65" s="8">
        <f t="shared" si="52"/>
        <v>0.24213075060532688</v>
      </c>
      <c r="L65" s="113">
        <f>'Feuil1 ne pas supprimer'!N57</f>
        <v>69</v>
      </c>
      <c r="M65" s="8">
        <f t="shared" si="53"/>
        <v>16.707021791767556</v>
      </c>
      <c r="N65" s="113">
        <f>'Feuil1 ne pas supprimer'!Q57</f>
        <v>2</v>
      </c>
      <c r="O65" s="8">
        <f t="shared" si="54"/>
        <v>0.48426150121065376</v>
      </c>
      <c r="P65" s="113">
        <f>'Feuil1 ne pas supprimer'!T57</f>
        <v>7</v>
      </c>
      <c r="Q65" s="8">
        <f t="shared" si="55"/>
        <v>1.6949152542372881</v>
      </c>
      <c r="R65" s="113">
        <f>'Feuil1 ne pas supprimer'!W57</f>
        <v>164</v>
      </c>
      <c r="S65" s="8">
        <f t="shared" si="56"/>
        <v>39.709443099273606</v>
      </c>
      <c r="T65" s="113">
        <f>'Feuil1 ne pas supprimer'!Z57</f>
        <v>14</v>
      </c>
      <c r="U65" s="8">
        <f t="shared" si="57"/>
        <v>3.3898305084745761</v>
      </c>
      <c r="V65" s="113">
        <f>'Feuil1 ne pas supprimer'!AC57</f>
        <v>53</v>
      </c>
      <c r="W65" s="8">
        <f t="shared" si="58"/>
        <v>12.832929782082324</v>
      </c>
      <c r="X65" s="113">
        <f>'Feuil1 ne pas supprimer'!AF57</f>
        <v>5</v>
      </c>
      <c r="Y65" s="8">
        <f t="shared" si="59"/>
        <v>1.2106537530266344</v>
      </c>
      <c r="Z65" s="113">
        <f>'Feuil1 ne pas supprimer'!AI57</f>
        <v>98</v>
      </c>
      <c r="AA65" s="8">
        <f t="shared" si="60"/>
        <v>23.728813559322035</v>
      </c>
    </row>
    <row r="66" spans="1:27">
      <c r="A66" s="59" t="s">
        <v>99</v>
      </c>
      <c r="B66" s="59" t="str">
        <f>'Feuil1 ne pas supprimer'!C58</f>
        <v>Mahina</v>
      </c>
      <c r="C66" s="59">
        <f>'Feuil1 ne pas supprimer'!D58</f>
        <v>7</v>
      </c>
      <c r="D66" s="109">
        <f>'Feuil1 ne pas supprimer'!E58</f>
        <v>869</v>
      </c>
      <c r="E66" s="109">
        <f>'Feuil1 ne pas supprimer'!F58</f>
        <v>535</v>
      </c>
      <c r="F66" s="109">
        <f t="shared" si="61"/>
        <v>334</v>
      </c>
      <c r="G66" s="60">
        <f t="shared" si="21"/>
        <v>61.565017261219793</v>
      </c>
      <c r="H66" s="109">
        <f>'Feuil1 ne pas supprimer'!H58</f>
        <v>3</v>
      </c>
      <c r="I66" s="118">
        <f>'Feuil1 ne pas supprimer'!I58</f>
        <v>532</v>
      </c>
      <c r="J66" s="113">
        <f>'Feuil1 ne pas supprimer'!K58</f>
        <v>3</v>
      </c>
      <c r="K66" s="8">
        <f t="shared" si="52"/>
        <v>0.56390977443609014</v>
      </c>
      <c r="L66" s="113">
        <f>'Feuil1 ne pas supprimer'!N58</f>
        <v>141</v>
      </c>
      <c r="M66" s="8">
        <f t="shared" si="53"/>
        <v>26.503759398496239</v>
      </c>
      <c r="N66" s="113">
        <f>'Feuil1 ne pas supprimer'!Q58</f>
        <v>0</v>
      </c>
      <c r="O66" s="8">
        <f t="shared" si="54"/>
        <v>0</v>
      </c>
      <c r="P66" s="113">
        <f>'Feuil1 ne pas supprimer'!T58</f>
        <v>13</v>
      </c>
      <c r="Q66" s="8">
        <f t="shared" si="55"/>
        <v>2.4436090225563909</v>
      </c>
      <c r="R66" s="113">
        <f>'Feuil1 ne pas supprimer'!W58</f>
        <v>236</v>
      </c>
      <c r="S66" s="8">
        <f t="shared" si="56"/>
        <v>44.360902255639097</v>
      </c>
      <c r="T66" s="113">
        <f>'Feuil1 ne pas supprimer'!Z58</f>
        <v>34</v>
      </c>
      <c r="U66" s="8">
        <f t="shared" si="57"/>
        <v>6.3909774436090219</v>
      </c>
      <c r="V66" s="113">
        <f>'Feuil1 ne pas supprimer'!AC58</f>
        <v>33</v>
      </c>
      <c r="W66" s="8">
        <f t="shared" si="58"/>
        <v>6.2030075187969924</v>
      </c>
      <c r="X66" s="113">
        <f>'Feuil1 ne pas supprimer'!AF58</f>
        <v>7</v>
      </c>
      <c r="Y66" s="8">
        <f t="shared" si="59"/>
        <v>1.3157894736842104</v>
      </c>
      <c r="Z66" s="113">
        <f>'Feuil1 ne pas supprimer'!AI58</f>
        <v>65</v>
      </c>
      <c r="AA66" s="8">
        <f t="shared" si="60"/>
        <v>12.218045112781954</v>
      </c>
    </row>
    <row r="67" spans="1:27">
      <c r="A67" s="59" t="s">
        <v>99</v>
      </c>
      <c r="B67" s="59" t="str">
        <f>'Feuil1 ne pas supprimer'!C59</f>
        <v>Mahina</v>
      </c>
      <c r="C67" s="59">
        <f>'Feuil1 ne pas supprimer'!D59</f>
        <v>8</v>
      </c>
      <c r="D67" s="109">
        <f>'Feuil1 ne pas supprimer'!E59</f>
        <v>1017</v>
      </c>
      <c r="E67" s="109">
        <f>'Feuil1 ne pas supprimer'!F59</f>
        <v>565</v>
      </c>
      <c r="F67" s="109">
        <f t="shared" si="61"/>
        <v>452</v>
      </c>
      <c r="G67" s="60">
        <f t="shared" si="21"/>
        <v>55.555555555555557</v>
      </c>
      <c r="H67" s="109">
        <f>'Feuil1 ne pas supprimer'!H59</f>
        <v>7</v>
      </c>
      <c r="I67" s="118">
        <f>'Feuil1 ne pas supprimer'!I59</f>
        <v>558</v>
      </c>
      <c r="J67" s="113">
        <f>'Feuil1 ne pas supprimer'!K59</f>
        <v>9</v>
      </c>
      <c r="K67" s="8">
        <f t="shared" si="52"/>
        <v>1.6129032258064515</v>
      </c>
      <c r="L67" s="113">
        <f>'Feuil1 ne pas supprimer'!N59</f>
        <v>165</v>
      </c>
      <c r="M67" s="8">
        <f t="shared" si="53"/>
        <v>29.56989247311828</v>
      </c>
      <c r="N67" s="113">
        <f>'Feuil1 ne pas supprimer'!Q59</f>
        <v>1</v>
      </c>
      <c r="O67" s="8">
        <f t="shared" si="54"/>
        <v>0.17921146953405018</v>
      </c>
      <c r="P67" s="113">
        <f>'Feuil1 ne pas supprimer'!T59</f>
        <v>25</v>
      </c>
      <c r="Q67" s="8">
        <f t="shared" si="55"/>
        <v>4.4802867383512543</v>
      </c>
      <c r="R67" s="113">
        <f>'Feuil1 ne pas supprimer'!W59</f>
        <v>203</v>
      </c>
      <c r="S67" s="8">
        <f t="shared" si="56"/>
        <v>36.379928315412187</v>
      </c>
      <c r="T67" s="113">
        <f>'Feuil1 ne pas supprimer'!Z59</f>
        <v>47</v>
      </c>
      <c r="U67" s="8">
        <f t="shared" si="57"/>
        <v>8.4229390681003586</v>
      </c>
      <c r="V67" s="113">
        <f>'Feuil1 ne pas supprimer'!AC59</f>
        <v>57</v>
      </c>
      <c r="W67" s="8">
        <f t="shared" si="58"/>
        <v>10.21505376344086</v>
      </c>
      <c r="X67" s="113">
        <f>'Feuil1 ne pas supprimer'!AF59</f>
        <v>11</v>
      </c>
      <c r="Y67" s="8">
        <f t="shared" si="59"/>
        <v>1.9713261648745519</v>
      </c>
      <c r="Z67" s="113">
        <f>'Feuil1 ne pas supprimer'!AI59</f>
        <v>40</v>
      </c>
      <c r="AA67" s="8">
        <f t="shared" si="60"/>
        <v>7.1684587813620064</v>
      </c>
    </row>
    <row r="68" spans="1:27">
      <c r="A68" s="59" t="s">
        <v>99</v>
      </c>
      <c r="B68" s="59" t="str">
        <f>'Feuil1 ne pas supprimer'!C60</f>
        <v>Mahina</v>
      </c>
      <c r="C68" s="59">
        <f>'Feuil1 ne pas supprimer'!D60</f>
        <v>9</v>
      </c>
      <c r="D68" s="109">
        <f>'Feuil1 ne pas supprimer'!E60</f>
        <v>1086</v>
      </c>
      <c r="E68" s="109">
        <f>'Feuil1 ne pas supprimer'!F60</f>
        <v>726</v>
      </c>
      <c r="F68" s="109">
        <f t="shared" si="61"/>
        <v>360</v>
      </c>
      <c r="G68" s="60">
        <f t="shared" si="21"/>
        <v>66.850828729281758</v>
      </c>
      <c r="H68" s="109">
        <f>'Feuil1 ne pas supprimer'!H60</f>
        <v>10</v>
      </c>
      <c r="I68" s="118">
        <f>'Feuil1 ne pas supprimer'!I60</f>
        <v>716</v>
      </c>
      <c r="J68" s="113">
        <f>'Feuil1 ne pas supprimer'!K60</f>
        <v>7</v>
      </c>
      <c r="K68" s="8">
        <f t="shared" si="52"/>
        <v>0.97765363128491622</v>
      </c>
      <c r="L68" s="113">
        <f>'Feuil1 ne pas supprimer'!N60</f>
        <v>37</v>
      </c>
      <c r="M68" s="8">
        <f t="shared" si="53"/>
        <v>5.1675977653631282</v>
      </c>
      <c r="N68" s="113">
        <f>'Feuil1 ne pas supprimer'!Q60</f>
        <v>2</v>
      </c>
      <c r="O68" s="8">
        <f t="shared" si="54"/>
        <v>0.27932960893854747</v>
      </c>
      <c r="P68" s="113">
        <f>'Feuil1 ne pas supprimer'!T60</f>
        <v>9</v>
      </c>
      <c r="Q68" s="8">
        <f t="shared" si="55"/>
        <v>1.2569832402234637</v>
      </c>
      <c r="R68" s="113">
        <f>'Feuil1 ne pas supprimer'!W60</f>
        <v>250</v>
      </c>
      <c r="S68" s="8">
        <f t="shared" si="56"/>
        <v>34.916201117318437</v>
      </c>
      <c r="T68" s="113">
        <f>'Feuil1 ne pas supprimer'!Z60</f>
        <v>12</v>
      </c>
      <c r="U68" s="8">
        <f t="shared" si="57"/>
        <v>1.6759776536312849</v>
      </c>
      <c r="V68" s="113">
        <f>'Feuil1 ne pas supprimer'!AC60</f>
        <v>101</v>
      </c>
      <c r="W68" s="8">
        <f t="shared" si="58"/>
        <v>14.106145251396649</v>
      </c>
      <c r="X68" s="113">
        <f>'Feuil1 ne pas supprimer'!AF60</f>
        <v>26</v>
      </c>
      <c r="Y68" s="8">
        <f t="shared" si="59"/>
        <v>3.6312849162011176</v>
      </c>
      <c r="Z68" s="113">
        <f>'Feuil1 ne pas supprimer'!AI60</f>
        <v>272</v>
      </c>
      <c r="AA68" s="8">
        <f t="shared" si="60"/>
        <v>37.988826815642454</v>
      </c>
    </row>
    <row r="69" spans="1:27">
      <c r="A69" s="59" t="s">
        <v>99</v>
      </c>
      <c r="B69" s="59" t="str">
        <f>'Feuil1 ne pas supprimer'!C61</f>
        <v>Mahina</v>
      </c>
      <c r="C69" s="59">
        <f>'Feuil1 ne pas supprimer'!D61</f>
        <v>10</v>
      </c>
      <c r="D69" s="109">
        <f>'Feuil1 ne pas supprimer'!E61</f>
        <v>963</v>
      </c>
      <c r="E69" s="109">
        <f>'Feuil1 ne pas supprimer'!F61</f>
        <v>582</v>
      </c>
      <c r="F69" s="109">
        <f t="shared" si="61"/>
        <v>381</v>
      </c>
      <c r="G69" s="60">
        <f t="shared" si="21"/>
        <v>60.436137071651089</v>
      </c>
      <c r="H69" s="109">
        <f>'Feuil1 ne pas supprimer'!H61</f>
        <v>8</v>
      </c>
      <c r="I69" s="118">
        <f>'Feuil1 ne pas supprimer'!I61</f>
        <v>574</v>
      </c>
      <c r="J69" s="113">
        <f>'Feuil1 ne pas supprimer'!K61</f>
        <v>10</v>
      </c>
      <c r="K69" s="8">
        <f t="shared" si="52"/>
        <v>1.7421602787456445</v>
      </c>
      <c r="L69" s="113">
        <f>'Feuil1 ne pas supprimer'!N61</f>
        <v>45</v>
      </c>
      <c r="M69" s="8">
        <f t="shared" si="53"/>
        <v>7.8397212543553998</v>
      </c>
      <c r="N69" s="113">
        <f>'Feuil1 ne pas supprimer'!Q61</f>
        <v>0</v>
      </c>
      <c r="O69" s="8">
        <f t="shared" si="54"/>
        <v>0</v>
      </c>
      <c r="P69" s="113">
        <f>'Feuil1 ne pas supprimer'!T61</f>
        <v>14</v>
      </c>
      <c r="Q69" s="8">
        <f t="shared" si="55"/>
        <v>2.4390243902439024</v>
      </c>
      <c r="R69" s="113">
        <f>'Feuil1 ne pas supprimer'!W61</f>
        <v>187</v>
      </c>
      <c r="S69" s="8">
        <f t="shared" si="56"/>
        <v>32.57839721254355</v>
      </c>
      <c r="T69" s="113">
        <f>'Feuil1 ne pas supprimer'!Z61</f>
        <v>28</v>
      </c>
      <c r="U69" s="8">
        <f t="shared" si="57"/>
        <v>4.8780487804878048</v>
      </c>
      <c r="V69" s="113">
        <f>'Feuil1 ne pas supprimer'!AC61</f>
        <v>89</v>
      </c>
      <c r="W69" s="8">
        <f t="shared" si="58"/>
        <v>15.505226480836237</v>
      </c>
      <c r="X69" s="113">
        <f>'Feuil1 ne pas supprimer'!AF61</f>
        <v>17</v>
      </c>
      <c r="Y69" s="8">
        <f t="shared" si="59"/>
        <v>2.9616724738675959</v>
      </c>
      <c r="Z69" s="113">
        <f>'Feuil1 ne pas supprimer'!AI61</f>
        <v>184</v>
      </c>
      <c r="AA69" s="8">
        <f t="shared" si="60"/>
        <v>32.055749128919857</v>
      </c>
    </row>
    <row r="70" spans="1:27">
      <c r="A70" s="59" t="s">
        <v>99</v>
      </c>
      <c r="B70" s="59" t="str">
        <f>'Feuil1 ne pas supprimer'!C62</f>
        <v>Mahina</v>
      </c>
      <c r="C70" s="59">
        <f>'Feuil1 ne pas supprimer'!D62</f>
        <v>11</v>
      </c>
      <c r="D70" s="109">
        <f>'Feuil1 ne pas supprimer'!E62</f>
        <v>666</v>
      </c>
      <c r="E70" s="109">
        <f>'Feuil1 ne pas supprimer'!F62</f>
        <v>390</v>
      </c>
      <c r="F70" s="109">
        <f t="shared" si="61"/>
        <v>276</v>
      </c>
      <c r="G70" s="60">
        <f t="shared" si="21"/>
        <v>58.558558558558559</v>
      </c>
      <c r="H70" s="109">
        <f>'Feuil1 ne pas supprimer'!H62</f>
        <v>9</v>
      </c>
      <c r="I70" s="118">
        <f>'Feuil1 ne pas supprimer'!I62</f>
        <v>381</v>
      </c>
      <c r="J70" s="113">
        <f>'Feuil1 ne pas supprimer'!K62</f>
        <v>3</v>
      </c>
      <c r="K70" s="8">
        <f t="shared" si="52"/>
        <v>0.78740157480314954</v>
      </c>
      <c r="L70" s="113">
        <f>'Feuil1 ne pas supprimer'!N62</f>
        <v>66</v>
      </c>
      <c r="M70" s="8">
        <f t="shared" si="53"/>
        <v>17.322834645669293</v>
      </c>
      <c r="N70" s="113">
        <f>'Feuil1 ne pas supprimer'!Q62</f>
        <v>0</v>
      </c>
      <c r="O70" s="8">
        <f t="shared" si="54"/>
        <v>0</v>
      </c>
      <c r="P70" s="113">
        <f>'Feuil1 ne pas supprimer'!T62</f>
        <v>6</v>
      </c>
      <c r="Q70" s="8">
        <f t="shared" si="55"/>
        <v>1.5748031496062991</v>
      </c>
      <c r="R70" s="113">
        <f>'Feuil1 ne pas supprimer'!W62</f>
        <v>127</v>
      </c>
      <c r="S70" s="8">
        <f t="shared" si="56"/>
        <v>33.333333333333329</v>
      </c>
      <c r="T70" s="113">
        <f>'Feuil1 ne pas supprimer'!Z62</f>
        <v>43</v>
      </c>
      <c r="U70" s="8">
        <f t="shared" si="57"/>
        <v>11.286089238845145</v>
      </c>
      <c r="V70" s="113">
        <f>'Feuil1 ne pas supprimer'!AC62</f>
        <v>83</v>
      </c>
      <c r="W70" s="8">
        <f t="shared" si="58"/>
        <v>21.784776902887142</v>
      </c>
      <c r="X70" s="113">
        <f>'Feuil1 ne pas supprimer'!AF62</f>
        <v>6</v>
      </c>
      <c r="Y70" s="8">
        <f t="shared" si="59"/>
        <v>1.5748031496062991</v>
      </c>
      <c r="Z70" s="113">
        <f>'Feuil1 ne pas supprimer'!AI62</f>
        <v>47</v>
      </c>
      <c r="AA70" s="8">
        <f t="shared" si="60"/>
        <v>12.335958005249344</v>
      </c>
    </row>
    <row r="71" spans="1:27">
      <c r="A71" s="59" t="s">
        <v>99</v>
      </c>
      <c r="B71" s="59" t="str">
        <f>'Feuil1 ne pas supprimer'!C63</f>
        <v>Mahina</v>
      </c>
      <c r="C71" s="59">
        <f>'Feuil1 ne pas supprimer'!D63</f>
        <v>12</v>
      </c>
      <c r="D71" s="109">
        <f>'Feuil1 ne pas supprimer'!E63</f>
        <v>809</v>
      </c>
      <c r="E71" s="109">
        <f>'Feuil1 ne pas supprimer'!F63</f>
        <v>499</v>
      </c>
      <c r="F71" s="109">
        <f t="shared" si="61"/>
        <v>310</v>
      </c>
      <c r="G71" s="60">
        <f t="shared" si="21"/>
        <v>61.681087762669961</v>
      </c>
      <c r="H71" s="109">
        <f>'Feuil1 ne pas supprimer'!H63</f>
        <v>8</v>
      </c>
      <c r="I71" s="118">
        <f>'Feuil1 ne pas supprimer'!I63</f>
        <v>491</v>
      </c>
      <c r="J71" s="113">
        <f>'Feuil1 ne pas supprimer'!K63</f>
        <v>4</v>
      </c>
      <c r="K71" s="8">
        <f t="shared" si="52"/>
        <v>0.81466395112016288</v>
      </c>
      <c r="L71" s="113">
        <f>'Feuil1 ne pas supprimer'!N63</f>
        <v>117</v>
      </c>
      <c r="M71" s="8">
        <f t="shared" si="53"/>
        <v>23.828920570264767</v>
      </c>
      <c r="N71" s="113">
        <f>'Feuil1 ne pas supprimer'!Q63</f>
        <v>0</v>
      </c>
      <c r="O71" s="8">
        <f t="shared" si="54"/>
        <v>0</v>
      </c>
      <c r="P71" s="113">
        <f>'Feuil1 ne pas supprimer'!T63</f>
        <v>23</v>
      </c>
      <c r="Q71" s="8">
        <f t="shared" si="55"/>
        <v>4.6843177189409371</v>
      </c>
      <c r="R71" s="113">
        <f>'Feuil1 ne pas supprimer'!W63</f>
        <v>207</v>
      </c>
      <c r="S71" s="8">
        <f t="shared" si="56"/>
        <v>42.158859470468428</v>
      </c>
      <c r="T71" s="113">
        <f>'Feuil1 ne pas supprimer'!Z63</f>
        <v>34</v>
      </c>
      <c r="U71" s="8">
        <f t="shared" si="57"/>
        <v>6.9246435845213856</v>
      </c>
      <c r="V71" s="113">
        <f>'Feuil1 ne pas supprimer'!AC63</f>
        <v>46</v>
      </c>
      <c r="W71" s="8">
        <f t="shared" si="58"/>
        <v>9.3686354378818741</v>
      </c>
      <c r="X71" s="113">
        <f>'Feuil1 ne pas supprimer'!AF63</f>
        <v>4</v>
      </c>
      <c r="Y71" s="8">
        <f t="shared" si="59"/>
        <v>0.81466395112016288</v>
      </c>
      <c r="Z71" s="113">
        <f>'Feuil1 ne pas supprimer'!AI63</f>
        <v>56</v>
      </c>
      <c r="AA71" s="8">
        <f t="shared" si="60"/>
        <v>11.405295315682281</v>
      </c>
    </row>
    <row r="72" spans="1:27">
      <c r="A72" s="3" t="s">
        <v>99</v>
      </c>
      <c r="B72" s="3" t="s">
        <v>32</v>
      </c>
      <c r="C72" s="3"/>
      <c r="D72" s="108">
        <f>SUM(D73:D80)</f>
        <v>8471</v>
      </c>
      <c r="E72" s="108">
        <f>SUM(E73:E80)</f>
        <v>5863</v>
      </c>
      <c r="F72" s="108">
        <f>D72-E72</f>
        <v>2608</v>
      </c>
      <c r="G72" s="14">
        <f>E72/D72*100</f>
        <v>69.212607720458024</v>
      </c>
      <c r="H72" s="108">
        <f>E72-I72</f>
        <v>72</v>
      </c>
      <c r="I72" s="117">
        <f>SUM(I73:I80)</f>
        <v>5791</v>
      </c>
      <c r="J72" s="108">
        <f>SUM(J73:J80)</f>
        <v>42</v>
      </c>
      <c r="K72" s="16">
        <f>J72/$I72*100</f>
        <v>0.72526333966499734</v>
      </c>
      <c r="L72" s="108">
        <f>SUM(L73:L80)</f>
        <v>1411</v>
      </c>
      <c r="M72" s="16">
        <f>L72/$I72*100</f>
        <v>24.365394577793129</v>
      </c>
      <c r="N72" s="108">
        <f>SUM(N73:N80)</f>
        <v>11</v>
      </c>
      <c r="O72" s="16">
        <f>N72/$I72*100</f>
        <v>0.18994992229321361</v>
      </c>
      <c r="P72" s="108">
        <f>SUM(P73:P80)</f>
        <v>140</v>
      </c>
      <c r="Q72" s="16">
        <f>P72/$I72*100</f>
        <v>2.4175444655499914</v>
      </c>
      <c r="R72" s="108">
        <f>SUM(R73:R80)</f>
        <v>2335</v>
      </c>
      <c r="S72" s="16">
        <f>R72/$I72*100</f>
        <v>40.321188050423068</v>
      </c>
      <c r="T72" s="108">
        <f>SUM(T73:T80)</f>
        <v>408</v>
      </c>
      <c r="U72" s="16">
        <f>T72/$I72*100</f>
        <v>7.0454152996028325</v>
      </c>
      <c r="V72" s="108">
        <f>SUM(V73:V80)</f>
        <v>219</v>
      </c>
      <c r="W72" s="16">
        <f>V72/$I72*100</f>
        <v>3.7817302711103435</v>
      </c>
      <c r="X72" s="108">
        <f>SUM(X73:X80)</f>
        <v>145</v>
      </c>
      <c r="Y72" s="16">
        <f>X72/$I72*100</f>
        <v>2.5038853393196341</v>
      </c>
      <c r="Z72" s="108">
        <f>SUM(Z73:Z80)</f>
        <v>1080</v>
      </c>
      <c r="AA72" s="16">
        <f>Z72/$I72*100</f>
        <v>18.649628734242789</v>
      </c>
    </row>
    <row r="73" spans="1:27" s="157" customFormat="1">
      <c r="A73" s="164" t="s">
        <v>99</v>
      </c>
      <c r="B73" s="164" t="str">
        <f>'Feuil1 ne pas supprimer'!C64</f>
        <v>Paea</v>
      </c>
      <c r="C73" s="164">
        <f>'Feuil1 ne pas supprimer'!D64</f>
        <v>1</v>
      </c>
      <c r="D73" s="165">
        <f>'Feuil1 ne pas supprimer'!E64</f>
        <v>914</v>
      </c>
      <c r="E73" s="165">
        <f>'Feuil1 ne pas supprimer'!F64</f>
        <v>603</v>
      </c>
      <c r="F73" s="165">
        <f>D73-E73</f>
        <v>311</v>
      </c>
      <c r="G73" s="166">
        <f t="shared" si="21"/>
        <v>65.973741794310726</v>
      </c>
      <c r="H73" s="165">
        <f>'Feuil1 ne pas supprimer'!H64</f>
        <v>8</v>
      </c>
      <c r="I73" s="167">
        <f>'Feuil1 ne pas supprimer'!I64</f>
        <v>595</v>
      </c>
      <c r="J73" s="145">
        <f>'Feuil1 ne pas supprimer'!K64</f>
        <v>4</v>
      </c>
      <c r="K73" s="43">
        <f t="shared" ref="K73:K80" si="62">J73/I73*100</f>
        <v>0.67226890756302526</v>
      </c>
      <c r="L73" s="145">
        <f>'Feuil1 ne pas supprimer'!N64</f>
        <v>105</v>
      </c>
      <c r="M73" s="43">
        <f t="shared" ref="M73:M80" si="63">L73/I73*100</f>
        <v>17.647058823529413</v>
      </c>
      <c r="N73" s="145">
        <f>'Feuil1 ne pas supprimer'!Q64</f>
        <v>0</v>
      </c>
      <c r="O73" s="43">
        <f t="shared" ref="O73:O80" si="64">N73/I73*100</f>
        <v>0</v>
      </c>
      <c r="P73" s="145">
        <f>'Feuil1 ne pas supprimer'!T64</f>
        <v>12</v>
      </c>
      <c r="Q73" s="43">
        <f t="shared" ref="Q73:Q80" si="65">P73/I73*100</f>
        <v>2.0168067226890756</v>
      </c>
      <c r="R73" s="145">
        <f>'Feuil1 ne pas supprimer'!W64</f>
        <v>247</v>
      </c>
      <c r="S73" s="43">
        <f t="shared" ref="S73:S80" si="66">R73/I73*100</f>
        <v>41.512605042016808</v>
      </c>
      <c r="T73" s="145">
        <f>'Feuil1 ne pas supprimer'!Z64</f>
        <v>25</v>
      </c>
      <c r="U73" s="43">
        <f t="shared" ref="U73:U80" si="67">T73/I73*100</f>
        <v>4.2016806722689077</v>
      </c>
      <c r="V73" s="145">
        <f>'Feuil1 ne pas supprimer'!AC64</f>
        <v>31</v>
      </c>
      <c r="W73" s="43">
        <f t="shared" ref="W73:W80" si="68">V73/I73*100</f>
        <v>5.2100840336134455</v>
      </c>
      <c r="X73" s="145">
        <f>'Feuil1 ne pas supprimer'!AF64</f>
        <v>23</v>
      </c>
      <c r="Y73" s="43">
        <f t="shared" ref="Y73:Y80" si="69">X73/I73*100</f>
        <v>3.865546218487395</v>
      </c>
      <c r="Z73" s="145">
        <f>'Feuil1 ne pas supprimer'!AI64</f>
        <v>148</v>
      </c>
      <c r="AA73" s="43">
        <f t="shared" ref="AA73:AA80" si="70">Z73/I73*100</f>
        <v>24.873949579831933</v>
      </c>
    </row>
    <row r="74" spans="1:27" s="157" customFormat="1">
      <c r="A74" s="164" t="s">
        <v>99</v>
      </c>
      <c r="B74" s="164" t="str">
        <f>'Feuil1 ne pas supprimer'!C65</f>
        <v>Paea</v>
      </c>
      <c r="C74" s="164">
        <f>'Feuil1 ne pas supprimer'!D65</f>
        <v>2</v>
      </c>
      <c r="D74" s="165">
        <f>'Feuil1 ne pas supprimer'!E65</f>
        <v>1176</v>
      </c>
      <c r="E74" s="165">
        <f>'Feuil1 ne pas supprimer'!F65</f>
        <v>782</v>
      </c>
      <c r="F74" s="165">
        <f t="shared" ref="F74:F80" si="71">D74-E74</f>
        <v>394</v>
      </c>
      <c r="G74" s="166">
        <f>I74/D74*100</f>
        <v>64.88095238095238</v>
      </c>
      <c r="H74" s="165">
        <f>'Feuil1 ne pas supprimer'!H65</f>
        <v>19</v>
      </c>
      <c r="I74" s="167">
        <f>'Feuil1 ne pas supprimer'!I65</f>
        <v>763</v>
      </c>
      <c r="J74" s="145">
        <f>'Feuil1 ne pas supprimer'!K65</f>
        <v>4</v>
      </c>
      <c r="K74" s="43">
        <f t="shared" si="62"/>
        <v>0.52424639580602883</v>
      </c>
      <c r="L74" s="145">
        <f>'Feuil1 ne pas supprimer'!N65</f>
        <v>199</v>
      </c>
      <c r="M74" s="43">
        <f t="shared" si="63"/>
        <v>26.081258191349932</v>
      </c>
      <c r="N74" s="145">
        <f>'Feuil1 ne pas supprimer'!Q65</f>
        <v>0</v>
      </c>
      <c r="O74" s="43">
        <f t="shared" si="64"/>
        <v>0</v>
      </c>
      <c r="P74" s="145">
        <f>'Feuil1 ne pas supprimer'!T65</f>
        <v>20</v>
      </c>
      <c r="Q74" s="43">
        <f t="shared" si="65"/>
        <v>2.6212319790301439</v>
      </c>
      <c r="R74" s="145">
        <f>'Feuil1 ne pas supprimer'!W65</f>
        <v>332</v>
      </c>
      <c r="S74" s="43">
        <f t="shared" si="66"/>
        <v>43.51245085190039</v>
      </c>
      <c r="T74" s="145">
        <f>'Feuil1 ne pas supprimer'!Z65</f>
        <v>53</v>
      </c>
      <c r="U74" s="43">
        <f t="shared" si="67"/>
        <v>6.9462647444298824</v>
      </c>
      <c r="V74" s="145">
        <f>'Feuil1 ne pas supprimer'!AC65</f>
        <v>28</v>
      </c>
      <c r="W74" s="43">
        <f t="shared" si="68"/>
        <v>3.669724770642202</v>
      </c>
      <c r="X74" s="145">
        <f>'Feuil1 ne pas supprimer'!AF65</f>
        <v>13</v>
      </c>
      <c r="Y74" s="43">
        <f t="shared" si="69"/>
        <v>1.7038007863695939</v>
      </c>
      <c r="Z74" s="145">
        <f>'Feuil1 ne pas supprimer'!AI65</f>
        <v>114</v>
      </c>
      <c r="AA74" s="43">
        <f t="shared" si="70"/>
        <v>14.941022280471822</v>
      </c>
    </row>
    <row r="75" spans="1:27" s="157" customFormat="1">
      <c r="A75" s="164" t="s">
        <v>99</v>
      </c>
      <c r="B75" s="164" t="str">
        <f>'Feuil1 ne pas supprimer'!C66</f>
        <v>Paea</v>
      </c>
      <c r="C75" s="164">
        <f>'Feuil1 ne pas supprimer'!D66</f>
        <v>3</v>
      </c>
      <c r="D75" s="165">
        <f>'Feuil1 ne pas supprimer'!E66</f>
        <v>1051</v>
      </c>
      <c r="E75" s="165">
        <f>'Feuil1 ne pas supprimer'!F66</f>
        <v>727</v>
      </c>
      <c r="F75" s="165">
        <f t="shared" si="71"/>
        <v>324</v>
      </c>
      <c r="G75" s="166">
        <f t="shared" ref="G75:G80" si="72">I75/D75*100</f>
        <v>68.506184586108461</v>
      </c>
      <c r="H75" s="165">
        <f>'Feuil1 ne pas supprimer'!H66</f>
        <v>7</v>
      </c>
      <c r="I75" s="167">
        <f>'Feuil1 ne pas supprimer'!I66</f>
        <v>720</v>
      </c>
      <c r="J75" s="145">
        <f>'Feuil1 ne pas supprimer'!K66</f>
        <v>3</v>
      </c>
      <c r="K75" s="43">
        <f t="shared" si="62"/>
        <v>0.41666666666666669</v>
      </c>
      <c r="L75" s="145">
        <f>'Feuil1 ne pas supprimer'!N66</f>
        <v>235</v>
      </c>
      <c r="M75" s="43">
        <f t="shared" si="63"/>
        <v>32.638888888888893</v>
      </c>
      <c r="N75" s="145">
        <f>'Feuil1 ne pas supprimer'!Q66</f>
        <v>0</v>
      </c>
      <c r="O75" s="43">
        <f t="shared" si="64"/>
        <v>0</v>
      </c>
      <c r="P75" s="145">
        <f>'Feuil1 ne pas supprimer'!T66</f>
        <v>13</v>
      </c>
      <c r="Q75" s="43">
        <f t="shared" si="65"/>
        <v>1.8055555555555554</v>
      </c>
      <c r="R75" s="145">
        <f>'Feuil1 ne pas supprimer'!W66</f>
        <v>300</v>
      </c>
      <c r="S75" s="43">
        <f t="shared" si="66"/>
        <v>41.666666666666671</v>
      </c>
      <c r="T75" s="145">
        <f>'Feuil1 ne pas supprimer'!Z66</f>
        <v>30</v>
      </c>
      <c r="U75" s="43">
        <f t="shared" si="67"/>
        <v>4.1666666666666661</v>
      </c>
      <c r="V75" s="145">
        <f>'Feuil1 ne pas supprimer'!AC66</f>
        <v>14</v>
      </c>
      <c r="W75" s="43">
        <f t="shared" si="68"/>
        <v>1.9444444444444444</v>
      </c>
      <c r="X75" s="145">
        <f>'Feuil1 ne pas supprimer'!AF66</f>
        <v>13</v>
      </c>
      <c r="Y75" s="43">
        <f t="shared" si="69"/>
        <v>1.8055555555555554</v>
      </c>
      <c r="Z75" s="145">
        <f>'Feuil1 ne pas supprimer'!AI66</f>
        <v>112</v>
      </c>
      <c r="AA75" s="43">
        <f t="shared" si="70"/>
        <v>15.555555555555555</v>
      </c>
    </row>
    <row r="76" spans="1:27" s="157" customFormat="1">
      <c r="A76" s="164" t="s">
        <v>99</v>
      </c>
      <c r="B76" s="164" t="str">
        <f>'Feuil1 ne pas supprimer'!C67</f>
        <v>Paea</v>
      </c>
      <c r="C76" s="164">
        <f>'Feuil1 ne pas supprimer'!D67</f>
        <v>4</v>
      </c>
      <c r="D76" s="165">
        <f>'Feuil1 ne pas supprimer'!E67</f>
        <v>1218</v>
      </c>
      <c r="E76" s="165">
        <f>'Feuil1 ne pas supprimer'!F67</f>
        <v>856</v>
      </c>
      <c r="F76" s="165">
        <f t="shared" si="71"/>
        <v>362</v>
      </c>
      <c r="G76" s="166">
        <f t="shared" si="72"/>
        <v>69.786535303776688</v>
      </c>
      <c r="H76" s="165">
        <f>'Feuil1 ne pas supprimer'!H67</f>
        <v>6</v>
      </c>
      <c r="I76" s="167">
        <f>'Feuil1 ne pas supprimer'!I67</f>
        <v>850</v>
      </c>
      <c r="J76" s="145">
        <f>'Feuil1 ne pas supprimer'!K67</f>
        <v>7</v>
      </c>
      <c r="K76" s="43">
        <f t="shared" si="62"/>
        <v>0.82352941176470595</v>
      </c>
      <c r="L76" s="145">
        <f>'Feuil1 ne pas supprimer'!N67</f>
        <v>214</v>
      </c>
      <c r="M76" s="43">
        <f t="shared" si="63"/>
        <v>25.176470588235293</v>
      </c>
      <c r="N76" s="145">
        <f>'Feuil1 ne pas supprimer'!Q67</f>
        <v>1</v>
      </c>
      <c r="O76" s="43">
        <f t="shared" si="64"/>
        <v>0.1176470588235294</v>
      </c>
      <c r="P76" s="145">
        <f>'Feuil1 ne pas supprimer'!T67</f>
        <v>21</v>
      </c>
      <c r="Q76" s="43">
        <f t="shared" si="65"/>
        <v>2.4705882352941173</v>
      </c>
      <c r="R76" s="145">
        <f>'Feuil1 ne pas supprimer'!W67</f>
        <v>326</v>
      </c>
      <c r="S76" s="43">
        <f t="shared" si="66"/>
        <v>38.352941176470587</v>
      </c>
      <c r="T76" s="145">
        <f>'Feuil1 ne pas supprimer'!Z67</f>
        <v>62</v>
      </c>
      <c r="U76" s="43">
        <f t="shared" si="67"/>
        <v>7.2941176470588234</v>
      </c>
      <c r="V76" s="145">
        <f>'Feuil1 ne pas supprimer'!AC67</f>
        <v>32</v>
      </c>
      <c r="W76" s="43">
        <f t="shared" si="68"/>
        <v>3.7647058823529407</v>
      </c>
      <c r="X76" s="145">
        <f>'Feuil1 ne pas supprimer'!AF67</f>
        <v>20</v>
      </c>
      <c r="Y76" s="43">
        <f t="shared" si="69"/>
        <v>2.3529411764705883</v>
      </c>
      <c r="Z76" s="145">
        <f>'Feuil1 ne pas supprimer'!AI67</f>
        <v>167</v>
      </c>
      <c r="AA76" s="43">
        <f t="shared" si="70"/>
        <v>19.647058823529413</v>
      </c>
    </row>
    <row r="77" spans="1:27" s="157" customFormat="1">
      <c r="A77" s="164" t="s">
        <v>99</v>
      </c>
      <c r="B77" s="164" t="str">
        <f>'Feuil1 ne pas supprimer'!C68</f>
        <v>Paea</v>
      </c>
      <c r="C77" s="164">
        <f>'Feuil1 ne pas supprimer'!D68</f>
        <v>5</v>
      </c>
      <c r="D77" s="165">
        <f>'Feuil1 ne pas supprimer'!E68</f>
        <v>1082</v>
      </c>
      <c r="E77" s="165">
        <f>'Feuil1 ne pas supprimer'!F68</f>
        <v>767</v>
      </c>
      <c r="F77" s="165">
        <f t="shared" si="71"/>
        <v>315</v>
      </c>
      <c r="G77" s="166">
        <f t="shared" si="72"/>
        <v>70.425138632162671</v>
      </c>
      <c r="H77" s="165">
        <f>'Feuil1 ne pas supprimer'!H68</f>
        <v>5</v>
      </c>
      <c r="I77" s="167">
        <f>'Feuil1 ne pas supprimer'!I68</f>
        <v>762</v>
      </c>
      <c r="J77" s="145">
        <f>'Feuil1 ne pas supprimer'!K68</f>
        <v>6</v>
      </c>
      <c r="K77" s="43">
        <f t="shared" si="62"/>
        <v>0.78740157480314954</v>
      </c>
      <c r="L77" s="145">
        <f>'Feuil1 ne pas supprimer'!N68</f>
        <v>196</v>
      </c>
      <c r="M77" s="43">
        <f t="shared" si="63"/>
        <v>25.72178477690289</v>
      </c>
      <c r="N77" s="145">
        <f>'Feuil1 ne pas supprimer'!Q68</f>
        <v>2</v>
      </c>
      <c r="O77" s="43">
        <f t="shared" si="64"/>
        <v>0.26246719160104987</v>
      </c>
      <c r="P77" s="145">
        <f>'Feuil1 ne pas supprimer'!T68</f>
        <v>17</v>
      </c>
      <c r="Q77" s="43">
        <f t="shared" si="65"/>
        <v>2.2309711286089238</v>
      </c>
      <c r="R77" s="145">
        <f>'Feuil1 ne pas supprimer'!W68</f>
        <v>312</v>
      </c>
      <c r="S77" s="43">
        <f t="shared" si="66"/>
        <v>40.944881889763778</v>
      </c>
      <c r="T77" s="145">
        <f>'Feuil1 ne pas supprimer'!Z68</f>
        <v>42</v>
      </c>
      <c r="U77" s="43">
        <f t="shared" si="67"/>
        <v>5.5118110236220472</v>
      </c>
      <c r="V77" s="145">
        <f>'Feuil1 ne pas supprimer'!AC68</f>
        <v>38</v>
      </c>
      <c r="W77" s="43">
        <f t="shared" si="68"/>
        <v>4.9868766404199478</v>
      </c>
      <c r="X77" s="145">
        <f>'Feuil1 ne pas supprimer'!AF68</f>
        <v>13</v>
      </c>
      <c r="Y77" s="43">
        <f t="shared" si="69"/>
        <v>1.7060367454068242</v>
      </c>
      <c r="Z77" s="145">
        <f>'Feuil1 ne pas supprimer'!AI68</f>
        <v>136</v>
      </c>
      <c r="AA77" s="43">
        <f t="shared" si="70"/>
        <v>17.84776902887139</v>
      </c>
    </row>
    <row r="78" spans="1:27" s="157" customFormat="1">
      <c r="A78" s="164" t="s">
        <v>99</v>
      </c>
      <c r="B78" s="164" t="str">
        <f>'Feuil1 ne pas supprimer'!C69</f>
        <v>Paea</v>
      </c>
      <c r="C78" s="164">
        <f>'Feuil1 ne pas supprimer'!D69</f>
        <v>6</v>
      </c>
      <c r="D78" s="165">
        <f>'Feuil1 ne pas supprimer'!E69</f>
        <v>1107</v>
      </c>
      <c r="E78" s="165">
        <f>'Feuil1 ne pas supprimer'!F69</f>
        <v>799</v>
      </c>
      <c r="F78" s="165">
        <f t="shared" si="71"/>
        <v>308</v>
      </c>
      <c r="G78" s="166">
        <f t="shared" si="72"/>
        <v>71.002710027100264</v>
      </c>
      <c r="H78" s="165">
        <f>'Feuil1 ne pas supprimer'!H69</f>
        <v>13</v>
      </c>
      <c r="I78" s="167">
        <f>'Feuil1 ne pas supprimer'!I69</f>
        <v>786</v>
      </c>
      <c r="J78" s="145">
        <f>'Feuil1 ne pas supprimer'!K69</f>
        <v>7</v>
      </c>
      <c r="K78" s="43">
        <f t="shared" si="62"/>
        <v>0.89058524173027986</v>
      </c>
      <c r="L78" s="145">
        <f>'Feuil1 ne pas supprimer'!N69</f>
        <v>150</v>
      </c>
      <c r="M78" s="43">
        <f t="shared" si="63"/>
        <v>19.083969465648856</v>
      </c>
      <c r="N78" s="145">
        <f>'Feuil1 ne pas supprimer'!Q69</f>
        <v>4</v>
      </c>
      <c r="O78" s="43">
        <f t="shared" si="64"/>
        <v>0.5089058524173028</v>
      </c>
      <c r="P78" s="145">
        <f>'Feuil1 ne pas supprimer'!T69</f>
        <v>9</v>
      </c>
      <c r="Q78" s="43">
        <f t="shared" si="65"/>
        <v>1.1450381679389312</v>
      </c>
      <c r="R78" s="145">
        <f>'Feuil1 ne pas supprimer'!W69</f>
        <v>355</v>
      </c>
      <c r="S78" s="43">
        <f t="shared" si="66"/>
        <v>45.165394402035624</v>
      </c>
      <c r="T78" s="145">
        <f>'Feuil1 ne pas supprimer'!Z69</f>
        <v>50</v>
      </c>
      <c r="U78" s="43">
        <f t="shared" si="67"/>
        <v>6.3613231552162848</v>
      </c>
      <c r="V78" s="145">
        <f>'Feuil1 ne pas supprimer'!AC69</f>
        <v>20</v>
      </c>
      <c r="W78" s="43">
        <f t="shared" si="68"/>
        <v>2.5445292620865136</v>
      </c>
      <c r="X78" s="145">
        <f>'Feuil1 ne pas supprimer'!AF69</f>
        <v>22</v>
      </c>
      <c r="Y78" s="43">
        <f t="shared" si="69"/>
        <v>2.7989821882951653</v>
      </c>
      <c r="Z78" s="145">
        <f>'Feuil1 ne pas supprimer'!AI69</f>
        <v>169</v>
      </c>
      <c r="AA78" s="43">
        <f t="shared" si="70"/>
        <v>21.501272264631044</v>
      </c>
    </row>
    <row r="79" spans="1:27" s="157" customFormat="1">
      <c r="A79" s="164" t="s">
        <v>99</v>
      </c>
      <c r="B79" s="164" t="str">
        <f>'Feuil1 ne pas supprimer'!C70</f>
        <v>Paea</v>
      </c>
      <c r="C79" s="164">
        <f>'Feuil1 ne pas supprimer'!D70</f>
        <v>7</v>
      </c>
      <c r="D79" s="165">
        <f>'Feuil1 ne pas supprimer'!E70</f>
        <v>1030</v>
      </c>
      <c r="E79" s="165">
        <f>'Feuil1 ne pas supprimer'!F70</f>
        <v>684</v>
      </c>
      <c r="F79" s="165">
        <f t="shared" si="71"/>
        <v>346</v>
      </c>
      <c r="G79" s="166">
        <f t="shared" si="72"/>
        <v>65.339805825242721</v>
      </c>
      <c r="H79" s="165">
        <f>'Feuil1 ne pas supprimer'!H70</f>
        <v>11</v>
      </c>
      <c r="I79" s="167">
        <f>'Feuil1 ne pas supprimer'!I70</f>
        <v>673</v>
      </c>
      <c r="J79" s="145">
        <f>'Feuil1 ne pas supprimer'!K70</f>
        <v>8</v>
      </c>
      <c r="K79" s="43">
        <f t="shared" si="62"/>
        <v>1.1887072808320951</v>
      </c>
      <c r="L79" s="145">
        <f>'Feuil1 ne pas supprimer'!N70</f>
        <v>146</v>
      </c>
      <c r="M79" s="43">
        <f t="shared" si="63"/>
        <v>21.693907875185737</v>
      </c>
      <c r="N79" s="145">
        <f>'Feuil1 ne pas supprimer'!Q70</f>
        <v>4</v>
      </c>
      <c r="O79" s="43">
        <f t="shared" si="64"/>
        <v>0.59435364041604755</v>
      </c>
      <c r="P79" s="145">
        <f>'Feuil1 ne pas supprimer'!T70</f>
        <v>32</v>
      </c>
      <c r="Q79" s="43">
        <f t="shared" si="65"/>
        <v>4.7548291233283804</v>
      </c>
      <c r="R79" s="145">
        <f>'Feuil1 ne pas supprimer'!W70</f>
        <v>238</v>
      </c>
      <c r="S79" s="43">
        <f t="shared" si="66"/>
        <v>35.364041604754831</v>
      </c>
      <c r="T79" s="145">
        <f>'Feuil1 ne pas supprimer'!Z70</f>
        <v>54</v>
      </c>
      <c r="U79" s="43">
        <f t="shared" si="67"/>
        <v>8.0237741456166418</v>
      </c>
      <c r="V79" s="145">
        <f>'Feuil1 ne pas supprimer'!AC70</f>
        <v>36</v>
      </c>
      <c r="W79" s="43">
        <f t="shared" si="68"/>
        <v>5.3491827637444276</v>
      </c>
      <c r="X79" s="145">
        <f>'Feuil1 ne pas supprimer'!AF70</f>
        <v>27</v>
      </c>
      <c r="Y79" s="43">
        <f t="shared" si="69"/>
        <v>4.0118870728083209</v>
      </c>
      <c r="Z79" s="145">
        <f>'Feuil1 ne pas supprimer'!AI70</f>
        <v>128</v>
      </c>
      <c r="AA79" s="43">
        <f t="shared" si="70"/>
        <v>19.019316493313521</v>
      </c>
    </row>
    <row r="80" spans="1:27" s="157" customFormat="1">
      <c r="A80" s="164" t="s">
        <v>99</v>
      </c>
      <c r="B80" s="164" t="str">
        <f>'Feuil1 ne pas supprimer'!C71</f>
        <v>Paea</v>
      </c>
      <c r="C80" s="164">
        <f>'Feuil1 ne pas supprimer'!D71</f>
        <v>8</v>
      </c>
      <c r="D80" s="165">
        <f>'Feuil1 ne pas supprimer'!E71</f>
        <v>893</v>
      </c>
      <c r="E80" s="165">
        <f>'Feuil1 ne pas supprimer'!F71</f>
        <v>645</v>
      </c>
      <c r="F80" s="165">
        <f t="shared" si="71"/>
        <v>248</v>
      </c>
      <c r="G80" s="166">
        <f t="shared" si="72"/>
        <v>71.89249720044792</v>
      </c>
      <c r="H80" s="165">
        <f>'Feuil1 ne pas supprimer'!H71</f>
        <v>3</v>
      </c>
      <c r="I80" s="167">
        <f>'Feuil1 ne pas supprimer'!I71</f>
        <v>642</v>
      </c>
      <c r="J80" s="145">
        <f>'Feuil1 ne pas supprimer'!K71</f>
        <v>3</v>
      </c>
      <c r="K80" s="43">
        <f t="shared" si="62"/>
        <v>0.46728971962616817</v>
      </c>
      <c r="L80" s="145">
        <f>'Feuil1 ne pas supprimer'!N71</f>
        <v>166</v>
      </c>
      <c r="M80" s="43">
        <f t="shared" si="63"/>
        <v>25.85669781931464</v>
      </c>
      <c r="N80" s="145">
        <f>'Feuil1 ne pas supprimer'!Q71</f>
        <v>0</v>
      </c>
      <c r="O80" s="43">
        <f t="shared" si="64"/>
        <v>0</v>
      </c>
      <c r="P80" s="145">
        <f>'Feuil1 ne pas supprimer'!T71</f>
        <v>16</v>
      </c>
      <c r="Q80" s="43">
        <f t="shared" si="65"/>
        <v>2.4922118380062304</v>
      </c>
      <c r="R80" s="145">
        <f>'Feuil1 ne pas supprimer'!W71</f>
        <v>225</v>
      </c>
      <c r="S80" s="43">
        <f t="shared" si="66"/>
        <v>35.046728971962615</v>
      </c>
      <c r="T80" s="145">
        <f>'Feuil1 ne pas supprimer'!Z71</f>
        <v>92</v>
      </c>
      <c r="U80" s="43">
        <f t="shared" si="67"/>
        <v>14.330218068535824</v>
      </c>
      <c r="V80" s="145">
        <f>'Feuil1 ne pas supprimer'!AC71</f>
        <v>20</v>
      </c>
      <c r="W80" s="43">
        <f t="shared" si="68"/>
        <v>3.1152647975077881</v>
      </c>
      <c r="X80" s="145">
        <f>'Feuil1 ne pas supprimer'!AF71</f>
        <v>14</v>
      </c>
      <c r="Y80" s="43">
        <f t="shared" si="69"/>
        <v>2.1806853582554515</v>
      </c>
      <c r="Z80" s="145">
        <f>'Feuil1 ne pas supprimer'!AI71</f>
        <v>106</v>
      </c>
      <c r="AA80" s="43">
        <f t="shared" si="70"/>
        <v>16.510903426791277</v>
      </c>
    </row>
    <row r="81" spans="1:27">
      <c r="A81" s="3" t="s">
        <v>99</v>
      </c>
      <c r="B81" s="3" t="s">
        <v>33</v>
      </c>
      <c r="C81" s="3"/>
      <c r="D81" s="108">
        <f>SUM(D82:D88)</f>
        <v>7589</v>
      </c>
      <c r="E81" s="108">
        <f>SUM(E82:E88)</f>
        <v>4508</v>
      </c>
      <c r="F81" s="108">
        <f>D81-E81</f>
        <v>3081</v>
      </c>
      <c r="G81" s="14">
        <f>E81/D81*100</f>
        <v>59.40176571353274</v>
      </c>
      <c r="H81" s="108">
        <f>E81-I81</f>
        <v>67</v>
      </c>
      <c r="I81" s="117">
        <f>SUM(I82:I88)</f>
        <v>4441</v>
      </c>
      <c r="J81" s="108">
        <f>SUM(J82:J88)</f>
        <v>28</v>
      </c>
      <c r="K81" s="16">
        <f>J81/$I81*100</f>
        <v>0.63048862868723266</v>
      </c>
      <c r="L81" s="108">
        <f>SUM(L82:L88)</f>
        <v>1121</v>
      </c>
      <c r="M81" s="16">
        <f>L81/$I81*100</f>
        <v>25.242062598513847</v>
      </c>
      <c r="N81" s="108">
        <f>SUM(N82:N88)</f>
        <v>13</v>
      </c>
      <c r="O81" s="16">
        <f>N81/$I81*100</f>
        <v>0.29272686331907227</v>
      </c>
      <c r="P81" s="108">
        <f>SUM(P82:P88)</f>
        <v>156</v>
      </c>
      <c r="Q81" s="16">
        <f>P81/$I81*100</f>
        <v>3.5127223598288673</v>
      </c>
      <c r="R81" s="108">
        <f>SUM(R82:R88)</f>
        <v>1718</v>
      </c>
      <c r="S81" s="16">
        <f>R81/$I81*100</f>
        <v>38.684980860166633</v>
      </c>
      <c r="T81" s="108">
        <f>SUM(T82:T88)</f>
        <v>335</v>
      </c>
      <c r="U81" s="16">
        <f>T81/$I81*100</f>
        <v>7.5433460932222474</v>
      </c>
      <c r="V81" s="108">
        <f>SUM(V82:V88)</f>
        <v>237</v>
      </c>
      <c r="W81" s="16">
        <f>V81/$I81*100</f>
        <v>5.3366358928169326</v>
      </c>
      <c r="X81" s="108">
        <f>SUM(X82:X88)</f>
        <v>215</v>
      </c>
      <c r="Y81" s="16">
        <f>X81/$I81*100</f>
        <v>4.8412519702769652</v>
      </c>
      <c r="Z81" s="108">
        <f>SUM(Z82:Z88)</f>
        <v>618</v>
      </c>
      <c r="AA81" s="16">
        <f>Z81/$I81*100</f>
        <v>13.915784733168204</v>
      </c>
    </row>
    <row r="82" spans="1:27">
      <c r="A82" s="59" t="s">
        <v>99</v>
      </c>
      <c r="B82" s="59" t="str">
        <f>'Feuil1 ne pas supprimer'!C72</f>
        <v>Papara</v>
      </c>
      <c r="C82" s="59">
        <f>'Feuil1 ne pas supprimer'!D72</f>
        <v>1</v>
      </c>
      <c r="D82" s="109">
        <f>'Feuil1 ne pas supprimer'!E72</f>
        <v>1010</v>
      </c>
      <c r="E82" s="109">
        <f>'Feuil1 ne pas supprimer'!F72</f>
        <v>632</v>
      </c>
      <c r="F82" s="109">
        <f>D82-E82</f>
        <v>378</v>
      </c>
      <c r="G82" s="60">
        <f>I82/D82*100</f>
        <v>62.079207920792079</v>
      </c>
      <c r="H82" s="109">
        <f>'Feuil1 ne pas supprimer'!H72</f>
        <v>5</v>
      </c>
      <c r="I82" s="118">
        <f>'Feuil1 ne pas supprimer'!I72</f>
        <v>627</v>
      </c>
      <c r="J82" s="113">
        <f>'Feuil1 ne pas supprimer'!K72</f>
        <v>6</v>
      </c>
      <c r="K82" s="8">
        <f t="shared" ref="K82:K88" si="73">J82/I82*100</f>
        <v>0.9569377990430622</v>
      </c>
      <c r="L82" s="113">
        <f>'Feuil1 ne pas supprimer'!N72</f>
        <v>114</v>
      </c>
      <c r="M82" s="8">
        <f t="shared" ref="M82:M88" si="74">L82/I82*100</f>
        <v>18.181818181818183</v>
      </c>
      <c r="N82" s="113">
        <f>'Feuil1 ne pas supprimer'!Q72</f>
        <v>2</v>
      </c>
      <c r="O82" s="8">
        <f t="shared" ref="O82:O88" si="75">N82/I82*100</f>
        <v>0.31897926634768742</v>
      </c>
      <c r="P82" s="113">
        <f>'Feuil1 ne pas supprimer'!T72</f>
        <v>23</v>
      </c>
      <c r="Q82" s="8">
        <f t="shared" ref="Q82:Q88" si="76">P82/I82*100</f>
        <v>3.6682615629984054</v>
      </c>
      <c r="R82" s="113">
        <f>'Feuil1 ne pas supprimer'!W72</f>
        <v>276</v>
      </c>
      <c r="S82" s="8">
        <f t="shared" ref="S82:S88" si="77">R82/I82*100</f>
        <v>44.019138755980862</v>
      </c>
      <c r="T82" s="113">
        <f>'Feuil1 ne pas supprimer'!Z72</f>
        <v>55</v>
      </c>
      <c r="U82" s="8">
        <f t="shared" ref="U82:U88" si="78">T82/I82*100</f>
        <v>8.7719298245614024</v>
      </c>
      <c r="V82" s="113">
        <f>'Feuil1 ne pas supprimer'!AC72</f>
        <v>44</v>
      </c>
      <c r="W82" s="8">
        <f t="shared" ref="W82:W88" si="79">V82/I82*100</f>
        <v>7.0175438596491224</v>
      </c>
      <c r="X82" s="113">
        <f>'Feuil1 ne pas supprimer'!AF72</f>
        <v>37</v>
      </c>
      <c r="Y82" s="8">
        <f t="shared" ref="Y82:Y88" si="80">X82/I82*100</f>
        <v>5.9011164274322168</v>
      </c>
      <c r="Z82" s="113">
        <f>'Feuil1 ne pas supprimer'!AI72</f>
        <v>70</v>
      </c>
      <c r="AA82" s="8">
        <f t="shared" ref="AA82:AA88" si="81">Z82/I82*100</f>
        <v>11.164274322169058</v>
      </c>
    </row>
    <row r="83" spans="1:27">
      <c r="A83" s="59" t="s">
        <v>99</v>
      </c>
      <c r="B83" s="59" t="str">
        <f>'Feuil1 ne pas supprimer'!C73</f>
        <v>Papara</v>
      </c>
      <c r="C83" s="59">
        <f>'Feuil1 ne pas supprimer'!D73</f>
        <v>2</v>
      </c>
      <c r="D83" s="109">
        <f>'Feuil1 ne pas supprimer'!E73</f>
        <v>969</v>
      </c>
      <c r="E83" s="109">
        <f>'Feuil1 ne pas supprimer'!F73</f>
        <v>546</v>
      </c>
      <c r="F83" s="109">
        <f t="shared" ref="F83:F88" si="82">D83-E83</f>
        <v>423</v>
      </c>
      <c r="G83" s="60">
        <f t="shared" ref="G83:G88" si="83">I83/D83*100</f>
        <v>55.417956656346746</v>
      </c>
      <c r="H83" s="109">
        <f>'Feuil1 ne pas supprimer'!H73</f>
        <v>9</v>
      </c>
      <c r="I83" s="118">
        <f>'Feuil1 ne pas supprimer'!I73</f>
        <v>537</v>
      </c>
      <c r="J83" s="113">
        <f>'Feuil1 ne pas supprimer'!K73</f>
        <v>0</v>
      </c>
      <c r="K83" s="8">
        <f t="shared" si="73"/>
        <v>0</v>
      </c>
      <c r="L83" s="113">
        <f>'Feuil1 ne pas supprimer'!N73</f>
        <v>167</v>
      </c>
      <c r="M83" s="8">
        <f t="shared" si="74"/>
        <v>31.098696461824954</v>
      </c>
      <c r="N83" s="113">
        <f>'Feuil1 ne pas supprimer'!Q73</f>
        <v>2</v>
      </c>
      <c r="O83" s="8">
        <f t="shared" si="75"/>
        <v>0.37243947858472998</v>
      </c>
      <c r="P83" s="113">
        <f>'Feuil1 ne pas supprimer'!T73</f>
        <v>22</v>
      </c>
      <c r="Q83" s="8">
        <f t="shared" si="76"/>
        <v>4.0968342644320295</v>
      </c>
      <c r="R83" s="113">
        <f>'Feuil1 ne pas supprimer'!W73</f>
        <v>165</v>
      </c>
      <c r="S83" s="8">
        <f t="shared" si="77"/>
        <v>30.726256983240223</v>
      </c>
      <c r="T83" s="113">
        <f>'Feuil1 ne pas supprimer'!Z73</f>
        <v>37</v>
      </c>
      <c r="U83" s="8">
        <f t="shared" si="78"/>
        <v>6.8901303538175043</v>
      </c>
      <c r="V83" s="113">
        <f>'Feuil1 ne pas supprimer'!AC73</f>
        <v>14</v>
      </c>
      <c r="W83" s="8">
        <f t="shared" si="79"/>
        <v>2.6070763500931098</v>
      </c>
      <c r="X83" s="113">
        <f>'Feuil1 ne pas supprimer'!AF73</f>
        <v>25</v>
      </c>
      <c r="Y83" s="8">
        <f t="shared" si="80"/>
        <v>4.655493482309125</v>
      </c>
      <c r="Z83" s="113">
        <f>'Feuil1 ne pas supprimer'!AI73</f>
        <v>105</v>
      </c>
      <c r="AA83" s="8">
        <f t="shared" si="81"/>
        <v>19.553072625698324</v>
      </c>
    </row>
    <row r="84" spans="1:27">
      <c r="A84" s="59" t="s">
        <v>99</v>
      </c>
      <c r="B84" s="59" t="str">
        <f>'Feuil1 ne pas supprimer'!C74</f>
        <v>Papara</v>
      </c>
      <c r="C84" s="59">
        <f>'Feuil1 ne pas supprimer'!D74</f>
        <v>3</v>
      </c>
      <c r="D84" s="109">
        <f>'Feuil1 ne pas supprimer'!E74</f>
        <v>1090</v>
      </c>
      <c r="E84" s="109">
        <f>'Feuil1 ne pas supprimer'!F74</f>
        <v>691</v>
      </c>
      <c r="F84" s="109">
        <f t="shared" si="82"/>
        <v>399</v>
      </c>
      <c r="G84" s="60">
        <f t="shared" si="83"/>
        <v>62.018348623853214</v>
      </c>
      <c r="H84" s="109">
        <f>'Feuil1 ne pas supprimer'!H74</f>
        <v>15</v>
      </c>
      <c r="I84" s="118">
        <f>'Feuil1 ne pas supprimer'!I74</f>
        <v>676</v>
      </c>
      <c r="J84" s="113">
        <f>'Feuil1 ne pas supprimer'!K74</f>
        <v>6</v>
      </c>
      <c r="K84" s="8">
        <f t="shared" si="73"/>
        <v>0.8875739644970414</v>
      </c>
      <c r="L84" s="113">
        <f>'Feuil1 ne pas supprimer'!N74</f>
        <v>135</v>
      </c>
      <c r="M84" s="8">
        <f t="shared" si="74"/>
        <v>19.970414201183431</v>
      </c>
      <c r="N84" s="113">
        <f>'Feuil1 ne pas supprimer'!Q74</f>
        <v>3</v>
      </c>
      <c r="O84" s="8">
        <f t="shared" si="75"/>
        <v>0.4437869822485207</v>
      </c>
      <c r="P84" s="113">
        <f>'Feuil1 ne pas supprimer'!T74</f>
        <v>7</v>
      </c>
      <c r="Q84" s="8">
        <f t="shared" si="76"/>
        <v>1.0355029585798818</v>
      </c>
      <c r="R84" s="113">
        <f>'Feuil1 ne pas supprimer'!W74</f>
        <v>286</v>
      </c>
      <c r="S84" s="8">
        <f t="shared" si="77"/>
        <v>42.307692307692307</v>
      </c>
      <c r="T84" s="113">
        <f>'Feuil1 ne pas supprimer'!Z74</f>
        <v>63</v>
      </c>
      <c r="U84" s="8">
        <f t="shared" si="78"/>
        <v>9.3195266272189361</v>
      </c>
      <c r="V84" s="113">
        <f>'Feuil1 ne pas supprimer'!AC74</f>
        <v>42</v>
      </c>
      <c r="W84" s="8">
        <f t="shared" si="79"/>
        <v>6.2130177514792901</v>
      </c>
      <c r="X84" s="113">
        <f>'Feuil1 ne pas supprimer'!AF74</f>
        <v>43</v>
      </c>
      <c r="Y84" s="8">
        <f t="shared" si="80"/>
        <v>6.3609467455621305</v>
      </c>
      <c r="Z84" s="113">
        <f>'Feuil1 ne pas supprimer'!AI74</f>
        <v>91</v>
      </c>
      <c r="AA84" s="8">
        <f t="shared" si="81"/>
        <v>13.461538461538462</v>
      </c>
    </row>
    <row r="85" spans="1:27">
      <c r="A85" s="59" t="s">
        <v>99</v>
      </c>
      <c r="B85" s="59" t="str">
        <f>'Feuil1 ne pas supprimer'!C75</f>
        <v>Papara</v>
      </c>
      <c r="C85" s="59">
        <f>'Feuil1 ne pas supprimer'!D75</f>
        <v>4</v>
      </c>
      <c r="D85" s="109">
        <f>'Feuil1 ne pas supprimer'!E75</f>
        <v>1310</v>
      </c>
      <c r="E85" s="109">
        <f>'Feuil1 ne pas supprimer'!F75</f>
        <v>777</v>
      </c>
      <c r="F85" s="109">
        <f t="shared" si="82"/>
        <v>533</v>
      </c>
      <c r="G85" s="60">
        <f t="shared" si="83"/>
        <v>58.702290076335871</v>
      </c>
      <c r="H85" s="109">
        <f>'Feuil1 ne pas supprimer'!H75</f>
        <v>8</v>
      </c>
      <c r="I85" s="118">
        <f>'Feuil1 ne pas supprimer'!I75</f>
        <v>769</v>
      </c>
      <c r="J85" s="113">
        <f>'Feuil1 ne pas supprimer'!K75</f>
        <v>4</v>
      </c>
      <c r="K85" s="8">
        <f t="shared" si="73"/>
        <v>0.52015604681404426</v>
      </c>
      <c r="L85" s="113">
        <f>'Feuil1 ne pas supprimer'!N75</f>
        <v>234</v>
      </c>
      <c r="M85" s="8">
        <f t="shared" si="74"/>
        <v>30.429128738621586</v>
      </c>
      <c r="N85" s="113">
        <f>'Feuil1 ne pas supprimer'!Q75</f>
        <v>1</v>
      </c>
      <c r="O85" s="8">
        <f t="shared" si="75"/>
        <v>0.13003901170351106</v>
      </c>
      <c r="P85" s="113">
        <f>'Feuil1 ne pas supprimer'!T75</f>
        <v>58</v>
      </c>
      <c r="Q85" s="8">
        <f t="shared" si="76"/>
        <v>7.5422626788036409</v>
      </c>
      <c r="R85" s="113">
        <f>'Feuil1 ne pas supprimer'!W75</f>
        <v>280</v>
      </c>
      <c r="S85" s="8">
        <f t="shared" si="77"/>
        <v>36.410923276983091</v>
      </c>
      <c r="T85" s="113">
        <f>'Feuil1 ne pas supprimer'!Z75</f>
        <v>50</v>
      </c>
      <c r="U85" s="8">
        <f t="shared" si="78"/>
        <v>6.5019505851755532</v>
      </c>
      <c r="V85" s="113">
        <f>'Feuil1 ne pas supprimer'!AC75</f>
        <v>51</v>
      </c>
      <c r="W85" s="8">
        <f t="shared" si="79"/>
        <v>6.6319895968790634</v>
      </c>
      <c r="X85" s="113">
        <f>'Feuil1 ne pas supprimer'!AF75</f>
        <v>28</v>
      </c>
      <c r="Y85" s="8">
        <f t="shared" si="80"/>
        <v>3.6410923276983094</v>
      </c>
      <c r="Z85" s="113">
        <f>'Feuil1 ne pas supprimer'!AI75</f>
        <v>63</v>
      </c>
      <c r="AA85" s="8">
        <f t="shared" si="81"/>
        <v>8.1924577373211953</v>
      </c>
    </row>
    <row r="86" spans="1:27">
      <c r="A86" s="59" t="s">
        <v>99</v>
      </c>
      <c r="B86" s="59" t="str">
        <f>'Feuil1 ne pas supprimer'!C76</f>
        <v>Papara</v>
      </c>
      <c r="C86" s="59">
        <f>'Feuil1 ne pas supprimer'!D76</f>
        <v>5</v>
      </c>
      <c r="D86" s="109">
        <f>'Feuil1 ne pas supprimer'!E76</f>
        <v>879</v>
      </c>
      <c r="E86" s="109">
        <f>'Feuil1 ne pas supprimer'!F76</f>
        <v>569</v>
      </c>
      <c r="F86" s="109">
        <f t="shared" si="82"/>
        <v>310</v>
      </c>
      <c r="G86" s="60">
        <f t="shared" si="83"/>
        <v>64.391353811149031</v>
      </c>
      <c r="H86" s="109">
        <f>'Feuil1 ne pas supprimer'!H76</f>
        <v>3</v>
      </c>
      <c r="I86" s="118">
        <f>'Feuil1 ne pas supprimer'!I76</f>
        <v>566</v>
      </c>
      <c r="J86" s="113">
        <f>'Feuil1 ne pas supprimer'!K76</f>
        <v>3</v>
      </c>
      <c r="K86" s="8">
        <f t="shared" si="73"/>
        <v>0.53003533568904593</v>
      </c>
      <c r="L86" s="113">
        <f>'Feuil1 ne pas supprimer'!N76</f>
        <v>152</v>
      </c>
      <c r="M86" s="8">
        <f t="shared" si="74"/>
        <v>26.855123674911663</v>
      </c>
      <c r="N86" s="113">
        <f>'Feuil1 ne pas supprimer'!Q76</f>
        <v>1</v>
      </c>
      <c r="O86" s="8">
        <f t="shared" si="75"/>
        <v>0.17667844522968199</v>
      </c>
      <c r="P86" s="113">
        <f>'Feuil1 ne pas supprimer'!T76</f>
        <v>12</v>
      </c>
      <c r="Q86" s="8">
        <f t="shared" si="76"/>
        <v>2.1201413427561837</v>
      </c>
      <c r="R86" s="113">
        <f>'Feuil1 ne pas supprimer'!W76</f>
        <v>216</v>
      </c>
      <c r="S86" s="8">
        <f t="shared" si="77"/>
        <v>38.162544169611309</v>
      </c>
      <c r="T86" s="113">
        <f>'Feuil1 ne pas supprimer'!Z76</f>
        <v>47</v>
      </c>
      <c r="U86" s="8">
        <f t="shared" si="78"/>
        <v>8.3038869257950516</v>
      </c>
      <c r="V86" s="113">
        <f>'Feuil1 ne pas supprimer'!AC76</f>
        <v>29</v>
      </c>
      <c r="W86" s="8">
        <f t="shared" si="79"/>
        <v>5.1236749116607774</v>
      </c>
      <c r="X86" s="113">
        <f>'Feuil1 ne pas supprimer'!AF76</f>
        <v>17</v>
      </c>
      <c r="Y86" s="8">
        <f t="shared" si="80"/>
        <v>3.0035335689045937</v>
      </c>
      <c r="Z86" s="113">
        <f>'Feuil1 ne pas supprimer'!AI76</f>
        <v>89</v>
      </c>
      <c r="AA86" s="8">
        <f t="shared" si="81"/>
        <v>15.724381625441698</v>
      </c>
    </row>
    <row r="87" spans="1:27">
      <c r="A87" s="59" t="s">
        <v>99</v>
      </c>
      <c r="B87" s="59" t="str">
        <f>'Feuil1 ne pas supprimer'!C77</f>
        <v>Papara</v>
      </c>
      <c r="C87" s="59">
        <f>'Feuil1 ne pas supprimer'!D77</f>
        <v>6</v>
      </c>
      <c r="D87" s="109">
        <f>'Feuil1 ne pas supprimer'!E77</f>
        <v>938</v>
      </c>
      <c r="E87" s="109">
        <f>'Feuil1 ne pas supprimer'!F77</f>
        <v>543</v>
      </c>
      <c r="F87" s="109">
        <f t="shared" si="82"/>
        <v>395</v>
      </c>
      <c r="G87" s="60">
        <f t="shared" si="83"/>
        <v>56.289978678038381</v>
      </c>
      <c r="H87" s="109">
        <f>'Feuil1 ne pas supprimer'!H77</f>
        <v>15</v>
      </c>
      <c r="I87" s="118">
        <f>'Feuil1 ne pas supprimer'!I77</f>
        <v>528</v>
      </c>
      <c r="J87" s="113">
        <f>'Feuil1 ne pas supprimer'!K77</f>
        <v>4</v>
      </c>
      <c r="K87" s="8">
        <f t="shared" si="73"/>
        <v>0.75757575757575757</v>
      </c>
      <c r="L87" s="113">
        <f>'Feuil1 ne pas supprimer'!N77</f>
        <v>103</v>
      </c>
      <c r="M87" s="8">
        <f t="shared" si="74"/>
        <v>19.507575757575758</v>
      </c>
      <c r="N87" s="113">
        <f>'Feuil1 ne pas supprimer'!Q77</f>
        <v>1</v>
      </c>
      <c r="O87" s="8">
        <f t="shared" si="75"/>
        <v>0.18939393939393939</v>
      </c>
      <c r="P87" s="113">
        <f>'Feuil1 ne pas supprimer'!T77</f>
        <v>13</v>
      </c>
      <c r="Q87" s="8">
        <f t="shared" si="76"/>
        <v>2.4621212121212119</v>
      </c>
      <c r="R87" s="113">
        <f>'Feuil1 ne pas supprimer'!W77</f>
        <v>215</v>
      </c>
      <c r="S87" s="8">
        <f t="shared" si="77"/>
        <v>40.719696969696969</v>
      </c>
      <c r="T87" s="113">
        <f>'Feuil1 ne pas supprimer'!Z77</f>
        <v>34</v>
      </c>
      <c r="U87" s="8">
        <f t="shared" si="78"/>
        <v>6.4393939393939394</v>
      </c>
      <c r="V87" s="113">
        <f>'Feuil1 ne pas supprimer'!AC77</f>
        <v>30</v>
      </c>
      <c r="W87" s="8">
        <f t="shared" si="79"/>
        <v>5.6818181818181817</v>
      </c>
      <c r="X87" s="113">
        <f>'Feuil1 ne pas supprimer'!AF77</f>
        <v>27</v>
      </c>
      <c r="Y87" s="8">
        <f t="shared" si="80"/>
        <v>5.1136363636363642</v>
      </c>
      <c r="Z87" s="113">
        <f>'Feuil1 ne pas supprimer'!AI77</f>
        <v>101</v>
      </c>
      <c r="AA87" s="8">
        <f t="shared" si="81"/>
        <v>19.128787878787879</v>
      </c>
    </row>
    <row r="88" spans="1:27">
      <c r="A88" s="59" t="s">
        <v>99</v>
      </c>
      <c r="B88" s="59" t="str">
        <f>'Feuil1 ne pas supprimer'!C78</f>
        <v>Papara</v>
      </c>
      <c r="C88" s="59">
        <f>'Feuil1 ne pas supprimer'!D78</f>
        <v>7</v>
      </c>
      <c r="D88" s="109">
        <f>'Feuil1 ne pas supprimer'!E78</f>
        <v>1393</v>
      </c>
      <c r="E88" s="109">
        <f>'Feuil1 ne pas supprimer'!F78</f>
        <v>750</v>
      </c>
      <c r="F88" s="109">
        <f t="shared" si="82"/>
        <v>643</v>
      </c>
      <c r="G88" s="60">
        <f t="shared" si="83"/>
        <v>52.979181622397697</v>
      </c>
      <c r="H88" s="109">
        <f>'Feuil1 ne pas supprimer'!H78</f>
        <v>12</v>
      </c>
      <c r="I88" s="118">
        <f>'Feuil1 ne pas supprimer'!I78</f>
        <v>738</v>
      </c>
      <c r="J88" s="113">
        <f>'Feuil1 ne pas supprimer'!K78</f>
        <v>5</v>
      </c>
      <c r="K88" s="8">
        <f t="shared" si="73"/>
        <v>0.6775067750677507</v>
      </c>
      <c r="L88" s="113">
        <f>'Feuil1 ne pas supprimer'!N78</f>
        <v>216</v>
      </c>
      <c r="M88" s="8">
        <f t="shared" si="74"/>
        <v>29.268292682926827</v>
      </c>
      <c r="N88" s="113">
        <f>'Feuil1 ne pas supprimer'!Q78</f>
        <v>3</v>
      </c>
      <c r="O88" s="8">
        <f t="shared" si="75"/>
        <v>0.40650406504065045</v>
      </c>
      <c r="P88" s="113">
        <f>'Feuil1 ne pas supprimer'!T78</f>
        <v>21</v>
      </c>
      <c r="Q88" s="8">
        <f t="shared" si="76"/>
        <v>2.8455284552845526</v>
      </c>
      <c r="R88" s="113">
        <f>'Feuil1 ne pas supprimer'!W78</f>
        <v>280</v>
      </c>
      <c r="S88" s="8">
        <f t="shared" si="77"/>
        <v>37.94037940379404</v>
      </c>
      <c r="T88" s="113">
        <f>'Feuil1 ne pas supprimer'!Z78</f>
        <v>49</v>
      </c>
      <c r="U88" s="8">
        <f t="shared" si="78"/>
        <v>6.639566395663957</v>
      </c>
      <c r="V88" s="113">
        <f>'Feuil1 ne pas supprimer'!AC78</f>
        <v>27</v>
      </c>
      <c r="W88" s="8">
        <f t="shared" si="79"/>
        <v>3.6585365853658534</v>
      </c>
      <c r="X88" s="113">
        <f>'Feuil1 ne pas supprimer'!AF78</f>
        <v>38</v>
      </c>
      <c r="Y88" s="8">
        <f t="shared" si="80"/>
        <v>5.1490514905149052</v>
      </c>
      <c r="Z88" s="113">
        <f>'Feuil1 ne pas supprimer'!AI78</f>
        <v>99</v>
      </c>
      <c r="AA88" s="8">
        <f t="shared" si="81"/>
        <v>13.414634146341465</v>
      </c>
    </row>
    <row r="89" spans="1:27">
      <c r="A89" s="3" t="s">
        <v>99</v>
      </c>
      <c r="B89" s="3" t="s">
        <v>34</v>
      </c>
      <c r="C89" s="3"/>
      <c r="D89" s="108">
        <f>SUM(D90:D97)</f>
        <v>9283</v>
      </c>
      <c r="E89" s="108">
        <f>SUM(E90:E97)</f>
        <v>5789</v>
      </c>
      <c r="F89" s="108">
        <f>D89-E89</f>
        <v>3494</v>
      </c>
      <c r="G89" s="14">
        <f>E89/D89*100</f>
        <v>62.36130561240978</v>
      </c>
      <c r="H89" s="108">
        <f>E89-I89</f>
        <v>71</v>
      </c>
      <c r="I89" s="117">
        <f>SUM(I90:I97)</f>
        <v>5718</v>
      </c>
      <c r="J89" s="108">
        <f>SUM(J90:J97)</f>
        <v>51</v>
      </c>
      <c r="K89" s="16">
        <f>J89/$I89*100</f>
        <v>0.89192025183630641</v>
      </c>
      <c r="L89" s="108">
        <f>SUM(L90:L97)</f>
        <v>1243</v>
      </c>
      <c r="M89" s="16">
        <f>L89/$I89*100</f>
        <v>21.738370059461349</v>
      </c>
      <c r="N89" s="108">
        <f>SUM(N90:N97)</f>
        <v>31</v>
      </c>
      <c r="O89" s="16">
        <f>N89/$I89*100</f>
        <v>0.54214760405736273</v>
      </c>
      <c r="P89" s="108">
        <f>SUM(P90:P97)</f>
        <v>199</v>
      </c>
      <c r="Q89" s="16">
        <f>P89/$I89*100</f>
        <v>3.4802378454004899</v>
      </c>
      <c r="R89" s="108">
        <f>SUM(R90:R97)</f>
        <v>2514</v>
      </c>
      <c r="S89" s="16">
        <f>R89/$I89*100</f>
        <v>43.966421825813221</v>
      </c>
      <c r="T89" s="108">
        <f>SUM(T90:T97)</f>
        <v>366</v>
      </c>
      <c r="U89" s="16">
        <f>T89/$I89*100</f>
        <v>6.4008394543546689</v>
      </c>
      <c r="V89" s="108">
        <f>SUM(V90:V97)</f>
        <v>201</v>
      </c>
      <c r="W89" s="16">
        <f>V89/$I89*100</f>
        <v>3.5152151101783837</v>
      </c>
      <c r="X89" s="108">
        <f>SUM(X90:X97)</f>
        <v>191</v>
      </c>
      <c r="Y89" s="16">
        <f>X89/$I89*100</f>
        <v>3.3403287862889126</v>
      </c>
      <c r="Z89" s="108">
        <f>SUM(Z90:Z97)</f>
        <v>922</v>
      </c>
      <c r="AA89" s="16">
        <f>Z89/$I89*100</f>
        <v>16.124519062609306</v>
      </c>
    </row>
    <row r="90" spans="1:27">
      <c r="A90" s="59" t="s">
        <v>99</v>
      </c>
      <c r="B90" s="59" t="str">
        <f>'Feuil1 ne pas supprimer'!C79</f>
        <v>Taiarapu-Est</v>
      </c>
      <c r="C90" s="59">
        <f>'Feuil1 ne pas supprimer'!D79</f>
        <v>1</v>
      </c>
      <c r="D90" s="109">
        <f>'Feuil1 ne pas supprimer'!E79</f>
        <v>1008</v>
      </c>
      <c r="E90" s="109">
        <f>'Feuil1 ne pas supprimer'!F79</f>
        <v>623</v>
      </c>
      <c r="F90" s="109">
        <f>D90-E90</f>
        <v>385</v>
      </c>
      <c r="G90" s="60">
        <f>I90/D90*100</f>
        <v>61.111111111111114</v>
      </c>
      <c r="H90" s="109">
        <f>'Feuil1 ne pas supprimer'!H79</f>
        <v>7</v>
      </c>
      <c r="I90" s="118">
        <f>'Feuil1 ne pas supprimer'!I79</f>
        <v>616</v>
      </c>
      <c r="J90" s="113">
        <f>'Feuil1 ne pas supprimer'!K79</f>
        <v>3</v>
      </c>
      <c r="K90" s="8">
        <f t="shared" ref="K90:K97" si="84">J90/I90*100</f>
        <v>0.48701298701298701</v>
      </c>
      <c r="L90" s="113">
        <f>'Feuil1 ne pas supprimer'!N79</f>
        <v>158</v>
      </c>
      <c r="M90" s="8">
        <f t="shared" ref="M90:M97" si="85">L90/I90*100</f>
        <v>25.649350649350648</v>
      </c>
      <c r="N90" s="113">
        <f>'Feuil1 ne pas supprimer'!Q79</f>
        <v>10</v>
      </c>
      <c r="O90" s="8">
        <f t="shared" ref="O90:O97" si="86">N90/I90*100</f>
        <v>1.6233766233766231</v>
      </c>
      <c r="P90" s="113">
        <f>'Feuil1 ne pas supprimer'!T79</f>
        <v>25</v>
      </c>
      <c r="Q90" s="8">
        <f t="shared" ref="Q90:Q97" si="87">P90/I90*100</f>
        <v>4.0584415584415581</v>
      </c>
      <c r="R90" s="113">
        <f>'Feuil1 ne pas supprimer'!W79</f>
        <v>226</v>
      </c>
      <c r="S90" s="8">
        <f t="shared" ref="S90:S97" si="88">R90/I90*100</f>
        <v>36.688311688311686</v>
      </c>
      <c r="T90" s="113">
        <f>'Feuil1 ne pas supprimer'!Z79</f>
        <v>33</v>
      </c>
      <c r="U90" s="8">
        <f t="shared" ref="U90:U97" si="89">T90/I90*100</f>
        <v>5.3571428571428568</v>
      </c>
      <c r="V90" s="113">
        <f>'Feuil1 ne pas supprimer'!AC79</f>
        <v>18</v>
      </c>
      <c r="W90" s="8">
        <f t="shared" ref="W90:W97" si="90">V90/I90*100</f>
        <v>2.9220779220779218</v>
      </c>
      <c r="X90" s="113">
        <f>'Feuil1 ne pas supprimer'!AF79</f>
        <v>22</v>
      </c>
      <c r="Y90" s="8">
        <f t="shared" ref="Y90:Y97" si="91">X90/I90*100</f>
        <v>3.5714285714285712</v>
      </c>
      <c r="Z90" s="113">
        <f>'Feuil1 ne pas supprimer'!AI79</f>
        <v>121</v>
      </c>
      <c r="AA90" s="8">
        <f t="shared" ref="AA90:AA97" si="92">Z90/I90*100</f>
        <v>19.642857142857142</v>
      </c>
    </row>
    <row r="91" spans="1:27">
      <c r="A91" s="59" t="s">
        <v>99</v>
      </c>
      <c r="B91" s="59" t="str">
        <f>'Feuil1 ne pas supprimer'!C80</f>
        <v>Taiarapu-Est</v>
      </c>
      <c r="C91" s="59">
        <f>'Feuil1 ne pas supprimer'!D80</f>
        <v>2</v>
      </c>
      <c r="D91" s="109">
        <f>'Feuil1 ne pas supprimer'!E80</f>
        <v>849</v>
      </c>
      <c r="E91" s="109">
        <f>'Feuil1 ne pas supprimer'!F80</f>
        <v>495</v>
      </c>
      <c r="F91" s="109">
        <f t="shared" ref="F91:F97" si="93">D91-E91</f>
        <v>354</v>
      </c>
      <c r="G91" s="60">
        <f t="shared" ref="G91:G97" si="94">I91/D91*100</f>
        <v>57.597173144876322</v>
      </c>
      <c r="H91" s="109">
        <f>'Feuil1 ne pas supprimer'!H80</f>
        <v>6</v>
      </c>
      <c r="I91" s="118">
        <f>'Feuil1 ne pas supprimer'!I80</f>
        <v>489</v>
      </c>
      <c r="J91" s="113">
        <f>'Feuil1 ne pas supprimer'!K80</f>
        <v>4</v>
      </c>
      <c r="K91" s="8">
        <f t="shared" si="84"/>
        <v>0.81799591002045002</v>
      </c>
      <c r="L91" s="113">
        <f>'Feuil1 ne pas supprimer'!N80</f>
        <v>57</v>
      </c>
      <c r="M91" s="8">
        <f t="shared" si="85"/>
        <v>11.656441717791409</v>
      </c>
      <c r="N91" s="113">
        <f>'Feuil1 ne pas supprimer'!Q80</f>
        <v>6</v>
      </c>
      <c r="O91" s="8">
        <f t="shared" si="86"/>
        <v>1.2269938650306749</v>
      </c>
      <c r="P91" s="113">
        <f>'Feuil1 ne pas supprimer'!T80</f>
        <v>5</v>
      </c>
      <c r="Q91" s="8">
        <f t="shared" si="87"/>
        <v>1.0224948875255624</v>
      </c>
      <c r="R91" s="113">
        <f>'Feuil1 ne pas supprimer'!W80</f>
        <v>187</v>
      </c>
      <c r="S91" s="8">
        <f t="shared" si="88"/>
        <v>38.241308793456028</v>
      </c>
      <c r="T91" s="113">
        <f>'Feuil1 ne pas supprimer'!Z80</f>
        <v>24</v>
      </c>
      <c r="U91" s="8">
        <f t="shared" si="89"/>
        <v>4.9079754601226995</v>
      </c>
      <c r="V91" s="113">
        <f>'Feuil1 ne pas supprimer'!AC80</f>
        <v>29</v>
      </c>
      <c r="W91" s="8">
        <f t="shared" si="90"/>
        <v>5.9304703476482619</v>
      </c>
      <c r="X91" s="113">
        <f>'Feuil1 ne pas supprimer'!AF80</f>
        <v>8</v>
      </c>
      <c r="Y91" s="8">
        <f t="shared" si="91"/>
        <v>1.6359918200409</v>
      </c>
      <c r="Z91" s="113">
        <f>'Feuil1 ne pas supprimer'!AI80</f>
        <v>169</v>
      </c>
      <c r="AA91" s="8">
        <f t="shared" si="92"/>
        <v>34.560327198364007</v>
      </c>
    </row>
    <row r="92" spans="1:27">
      <c r="A92" s="59" t="s">
        <v>99</v>
      </c>
      <c r="B92" s="59" t="str">
        <f>'Feuil1 ne pas supprimer'!C81</f>
        <v>Taiarapu-Est</v>
      </c>
      <c r="C92" s="59">
        <f>'Feuil1 ne pas supprimer'!D81</f>
        <v>3</v>
      </c>
      <c r="D92" s="109">
        <f>'Feuil1 ne pas supprimer'!E81</f>
        <v>1318</v>
      </c>
      <c r="E92" s="109">
        <f>'Feuil1 ne pas supprimer'!F81</f>
        <v>769</v>
      </c>
      <c r="F92" s="109">
        <f t="shared" si="93"/>
        <v>549</v>
      </c>
      <c r="G92" s="60">
        <f t="shared" si="94"/>
        <v>57.73899848254932</v>
      </c>
      <c r="H92" s="109">
        <f>'Feuil1 ne pas supprimer'!H81</f>
        <v>8</v>
      </c>
      <c r="I92" s="118">
        <f>'Feuil1 ne pas supprimer'!I81</f>
        <v>761</v>
      </c>
      <c r="J92" s="113">
        <f>'Feuil1 ne pas supprimer'!K81</f>
        <v>8</v>
      </c>
      <c r="K92" s="8">
        <f t="shared" si="84"/>
        <v>1.0512483574244416</v>
      </c>
      <c r="L92" s="113">
        <f>'Feuil1 ne pas supprimer'!N81</f>
        <v>123</v>
      </c>
      <c r="M92" s="8">
        <f t="shared" si="85"/>
        <v>16.162943495400789</v>
      </c>
      <c r="N92" s="113">
        <f>'Feuil1 ne pas supprimer'!Q81</f>
        <v>4</v>
      </c>
      <c r="O92" s="8">
        <f t="shared" si="86"/>
        <v>0.52562417871222078</v>
      </c>
      <c r="P92" s="113">
        <f>'Feuil1 ne pas supprimer'!T81</f>
        <v>23</v>
      </c>
      <c r="Q92" s="8">
        <f t="shared" si="87"/>
        <v>3.0223390275952693</v>
      </c>
      <c r="R92" s="113">
        <f>'Feuil1 ne pas supprimer'!W81</f>
        <v>306</v>
      </c>
      <c r="S92" s="8">
        <f t="shared" si="88"/>
        <v>40.210249671484888</v>
      </c>
      <c r="T92" s="113">
        <f>'Feuil1 ne pas supprimer'!Z81</f>
        <v>63</v>
      </c>
      <c r="U92" s="8">
        <f t="shared" si="89"/>
        <v>8.2785808147174773</v>
      </c>
      <c r="V92" s="113">
        <f>'Feuil1 ne pas supprimer'!AC81</f>
        <v>31</v>
      </c>
      <c r="W92" s="8">
        <f t="shared" si="90"/>
        <v>4.0735873850197102</v>
      </c>
      <c r="X92" s="113">
        <f>'Feuil1 ne pas supprimer'!AF81</f>
        <v>21</v>
      </c>
      <c r="Y92" s="8">
        <f t="shared" si="91"/>
        <v>2.759526938239159</v>
      </c>
      <c r="Z92" s="113">
        <f>'Feuil1 ne pas supprimer'!AI81</f>
        <v>182</v>
      </c>
      <c r="AA92" s="8">
        <f t="shared" si="92"/>
        <v>23.915900131406044</v>
      </c>
    </row>
    <row r="93" spans="1:27">
      <c r="A93" s="59" t="s">
        <v>99</v>
      </c>
      <c r="B93" s="59" t="str">
        <f>'Feuil1 ne pas supprimer'!C82</f>
        <v>Taiarapu-Est</v>
      </c>
      <c r="C93" s="59">
        <f>'Feuil1 ne pas supprimer'!D82</f>
        <v>4</v>
      </c>
      <c r="D93" s="109">
        <f>'Feuil1 ne pas supprimer'!E82</f>
        <v>986</v>
      </c>
      <c r="E93" s="109">
        <f>'Feuil1 ne pas supprimer'!F82</f>
        <v>608</v>
      </c>
      <c r="F93" s="109">
        <f t="shared" si="93"/>
        <v>378</v>
      </c>
      <c r="G93" s="60">
        <f t="shared" si="94"/>
        <v>60.750507099391484</v>
      </c>
      <c r="H93" s="109">
        <f>'Feuil1 ne pas supprimer'!H82</f>
        <v>9</v>
      </c>
      <c r="I93" s="118">
        <f>'Feuil1 ne pas supprimer'!I82</f>
        <v>599</v>
      </c>
      <c r="J93" s="113">
        <f>'Feuil1 ne pas supprimer'!K82</f>
        <v>5</v>
      </c>
      <c r="K93" s="8">
        <f t="shared" si="84"/>
        <v>0.8347245409015025</v>
      </c>
      <c r="L93" s="113">
        <f>'Feuil1 ne pas supprimer'!N82</f>
        <v>95</v>
      </c>
      <c r="M93" s="8">
        <f t="shared" si="85"/>
        <v>15.859766277128548</v>
      </c>
      <c r="N93" s="113">
        <f>'Feuil1 ne pas supprimer'!Q82</f>
        <v>8</v>
      </c>
      <c r="O93" s="8">
        <f t="shared" si="86"/>
        <v>1.335559265442404</v>
      </c>
      <c r="P93" s="113">
        <f>'Feuil1 ne pas supprimer'!T82</f>
        <v>22</v>
      </c>
      <c r="Q93" s="8">
        <f t="shared" si="87"/>
        <v>3.672787979966611</v>
      </c>
      <c r="R93" s="113">
        <f>'Feuil1 ne pas supprimer'!W82</f>
        <v>228</v>
      </c>
      <c r="S93" s="8">
        <f t="shared" si="88"/>
        <v>38.063439065108511</v>
      </c>
      <c r="T93" s="113">
        <f>'Feuil1 ne pas supprimer'!Z82</f>
        <v>38</v>
      </c>
      <c r="U93" s="8">
        <f t="shared" si="89"/>
        <v>6.3439065108514185</v>
      </c>
      <c r="V93" s="113">
        <f>'Feuil1 ne pas supprimer'!AC82</f>
        <v>19</v>
      </c>
      <c r="W93" s="8">
        <f t="shared" si="90"/>
        <v>3.1719532554257093</v>
      </c>
      <c r="X93" s="113">
        <f>'Feuil1 ne pas supprimer'!AF82</f>
        <v>26</v>
      </c>
      <c r="Y93" s="8">
        <f t="shared" si="91"/>
        <v>4.3405676126878134</v>
      </c>
      <c r="Z93" s="113">
        <f>'Feuil1 ne pas supprimer'!AI82</f>
        <v>158</v>
      </c>
      <c r="AA93" s="8">
        <f t="shared" si="92"/>
        <v>26.37729549248748</v>
      </c>
    </row>
    <row r="94" spans="1:27">
      <c r="A94" s="59" t="s">
        <v>99</v>
      </c>
      <c r="B94" s="59" t="str">
        <f>'Feuil1 ne pas supprimer'!C83</f>
        <v>Taiarapu-Est</v>
      </c>
      <c r="C94" s="59">
        <f>'Feuil1 ne pas supprimer'!D83</f>
        <v>5</v>
      </c>
      <c r="D94" s="109">
        <f>'Feuil1 ne pas supprimer'!E83</f>
        <v>1563</v>
      </c>
      <c r="E94" s="109">
        <f>'Feuil1 ne pas supprimer'!F83</f>
        <v>911</v>
      </c>
      <c r="F94" s="109">
        <f t="shared" si="93"/>
        <v>652</v>
      </c>
      <c r="G94" s="60">
        <f t="shared" si="94"/>
        <v>57.197696737044147</v>
      </c>
      <c r="H94" s="109">
        <f>'Feuil1 ne pas supprimer'!H83</f>
        <v>17</v>
      </c>
      <c r="I94" s="118">
        <f>'Feuil1 ne pas supprimer'!I83</f>
        <v>894</v>
      </c>
      <c r="J94" s="113">
        <f>'Feuil1 ne pas supprimer'!K83</f>
        <v>11</v>
      </c>
      <c r="K94" s="8">
        <f t="shared" si="84"/>
        <v>1.2304250559284116</v>
      </c>
      <c r="L94" s="113">
        <f>'Feuil1 ne pas supprimer'!N83</f>
        <v>260</v>
      </c>
      <c r="M94" s="8">
        <f t="shared" si="85"/>
        <v>29.082774049217004</v>
      </c>
      <c r="N94" s="113">
        <f>'Feuil1 ne pas supprimer'!Q83</f>
        <v>0</v>
      </c>
      <c r="O94" s="8">
        <f t="shared" si="86"/>
        <v>0</v>
      </c>
      <c r="P94" s="113">
        <f>'Feuil1 ne pas supprimer'!T83</f>
        <v>37</v>
      </c>
      <c r="Q94" s="8">
        <f t="shared" si="87"/>
        <v>4.1387024608501122</v>
      </c>
      <c r="R94" s="113">
        <f>'Feuil1 ne pas supprimer'!W83</f>
        <v>421</v>
      </c>
      <c r="S94" s="8">
        <f t="shared" si="88"/>
        <v>47.091722595078302</v>
      </c>
      <c r="T94" s="113">
        <f>'Feuil1 ne pas supprimer'!Z83</f>
        <v>30</v>
      </c>
      <c r="U94" s="8">
        <f t="shared" si="89"/>
        <v>3.3557046979865772</v>
      </c>
      <c r="V94" s="113">
        <f>'Feuil1 ne pas supprimer'!AC83</f>
        <v>27</v>
      </c>
      <c r="W94" s="8">
        <f t="shared" si="90"/>
        <v>3.0201342281879198</v>
      </c>
      <c r="X94" s="113">
        <f>'Feuil1 ne pas supprimer'!AF83</f>
        <v>31</v>
      </c>
      <c r="Y94" s="8">
        <f t="shared" si="91"/>
        <v>3.4675615212527968</v>
      </c>
      <c r="Z94" s="113">
        <f>'Feuil1 ne pas supprimer'!AI83</f>
        <v>77</v>
      </c>
      <c r="AA94" s="8">
        <f t="shared" si="92"/>
        <v>8.6129753914988818</v>
      </c>
    </row>
    <row r="95" spans="1:27">
      <c r="A95" s="59" t="s">
        <v>99</v>
      </c>
      <c r="B95" s="59" t="str">
        <f>'Feuil1 ne pas supprimer'!C84</f>
        <v>Taiarapu-Est</v>
      </c>
      <c r="C95" s="59">
        <f>'Feuil1 ne pas supprimer'!D84</f>
        <v>6</v>
      </c>
      <c r="D95" s="109">
        <f>'Feuil1 ne pas supprimer'!E84</f>
        <v>1413</v>
      </c>
      <c r="E95" s="109">
        <f>'Feuil1 ne pas supprimer'!F84</f>
        <v>913</v>
      </c>
      <c r="F95" s="109">
        <f t="shared" si="93"/>
        <v>500</v>
      </c>
      <c r="G95" s="60">
        <f t="shared" si="94"/>
        <v>63.765038924274599</v>
      </c>
      <c r="H95" s="109">
        <f>'Feuil1 ne pas supprimer'!H84</f>
        <v>12</v>
      </c>
      <c r="I95" s="118">
        <f>'Feuil1 ne pas supprimer'!I84</f>
        <v>901</v>
      </c>
      <c r="J95" s="113">
        <f>'Feuil1 ne pas supprimer'!K84</f>
        <v>6</v>
      </c>
      <c r="K95" s="8">
        <f t="shared" si="84"/>
        <v>0.66592674805771357</v>
      </c>
      <c r="L95" s="113">
        <f>'Feuil1 ne pas supprimer'!N84</f>
        <v>210</v>
      </c>
      <c r="M95" s="8">
        <f t="shared" si="85"/>
        <v>23.307436182019977</v>
      </c>
      <c r="N95" s="113">
        <f>'Feuil1 ne pas supprimer'!Q84</f>
        <v>1</v>
      </c>
      <c r="O95" s="8">
        <f t="shared" si="86"/>
        <v>0.11098779134295228</v>
      </c>
      <c r="P95" s="113">
        <f>'Feuil1 ne pas supprimer'!T84</f>
        <v>61</v>
      </c>
      <c r="Q95" s="8">
        <f t="shared" si="87"/>
        <v>6.7702552719200888</v>
      </c>
      <c r="R95" s="113">
        <f>'Feuil1 ne pas supprimer'!W84</f>
        <v>445</v>
      </c>
      <c r="S95" s="8">
        <f t="shared" si="88"/>
        <v>49.389567147613761</v>
      </c>
      <c r="T95" s="113">
        <f>'Feuil1 ne pas supprimer'!Z84</f>
        <v>40</v>
      </c>
      <c r="U95" s="8">
        <f t="shared" si="89"/>
        <v>4.4395116537180908</v>
      </c>
      <c r="V95" s="113">
        <f>'Feuil1 ne pas supprimer'!AC84</f>
        <v>25</v>
      </c>
      <c r="W95" s="8">
        <f t="shared" si="90"/>
        <v>2.7746947835738069</v>
      </c>
      <c r="X95" s="113">
        <f>'Feuil1 ne pas supprimer'!AF84</f>
        <v>26</v>
      </c>
      <c r="Y95" s="8">
        <f t="shared" si="91"/>
        <v>2.8856825749167592</v>
      </c>
      <c r="Z95" s="113">
        <f>'Feuil1 ne pas supprimer'!AI84</f>
        <v>87</v>
      </c>
      <c r="AA95" s="8">
        <f t="shared" si="92"/>
        <v>9.6559378468368493</v>
      </c>
    </row>
    <row r="96" spans="1:27">
      <c r="A96" s="59" t="s">
        <v>99</v>
      </c>
      <c r="B96" s="59" t="str">
        <f>'Feuil1 ne pas supprimer'!C85</f>
        <v>Taiarapu-Est</v>
      </c>
      <c r="C96" s="59">
        <f>'Feuil1 ne pas supprimer'!D85</f>
        <v>7</v>
      </c>
      <c r="D96" s="109">
        <f>'Feuil1 ne pas supprimer'!E85</f>
        <v>990</v>
      </c>
      <c r="E96" s="109">
        <f>'Feuil1 ne pas supprimer'!F85</f>
        <v>657</v>
      </c>
      <c r="F96" s="109">
        <f t="shared" si="93"/>
        <v>333</v>
      </c>
      <c r="G96" s="60">
        <f t="shared" si="94"/>
        <v>66.161616161616166</v>
      </c>
      <c r="H96" s="109">
        <f>'Feuil1 ne pas supprimer'!H85</f>
        <v>2</v>
      </c>
      <c r="I96" s="118">
        <f>'Feuil1 ne pas supprimer'!I85</f>
        <v>655</v>
      </c>
      <c r="J96" s="113">
        <f>'Feuil1 ne pas supprimer'!K85</f>
        <v>12</v>
      </c>
      <c r="K96" s="8">
        <f t="shared" si="84"/>
        <v>1.8320610687022902</v>
      </c>
      <c r="L96" s="113">
        <f>'Feuil1 ne pas supprimer'!N85</f>
        <v>144</v>
      </c>
      <c r="M96" s="8">
        <f t="shared" si="85"/>
        <v>21.984732824427482</v>
      </c>
      <c r="N96" s="113">
        <f>'Feuil1 ne pas supprimer'!Q85</f>
        <v>1</v>
      </c>
      <c r="O96" s="8">
        <f t="shared" si="86"/>
        <v>0.15267175572519084</v>
      </c>
      <c r="P96" s="113">
        <f>'Feuil1 ne pas supprimer'!T85</f>
        <v>17</v>
      </c>
      <c r="Q96" s="8">
        <f t="shared" si="87"/>
        <v>2.5954198473282442</v>
      </c>
      <c r="R96" s="113">
        <f>'Feuil1 ne pas supprimer'!W85</f>
        <v>303</v>
      </c>
      <c r="S96" s="8">
        <f t="shared" si="88"/>
        <v>46.259541984732827</v>
      </c>
      <c r="T96" s="113">
        <f>'Feuil1 ne pas supprimer'!Z85</f>
        <v>44</v>
      </c>
      <c r="U96" s="8">
        <f t="shared" si="89"/>
        <v>6.7175572519083975</v>
      </c>
      <c r="V96" s="113">
        <f>'Feuil1 ne pas supprimer'!AC85</f>
        <v>18</v>
      </c>
      <c r="W96" s="8">
        <f t="shared" si="90"/>
        <v>2.7480916030534353</v>
      </c>
      <c r="X96" s="113">
        <f>'Feuil1 ne pas supprimer'!AF85</f>
        <v>36</v>
      </c>
      <c r="Y96" s="8">
        <f t="shared" si="91"/>
        <v>5.4961832061068705</v>
      </c>
      <c r="Z96" s="113">
        <f>'Feuil1 ne pas supprimer'!AI85</f>
        <v>80</v>
      </c>
      <c r="AA96" s="8">
        <f t="shared" si="92"/>
        <v>12.213740458015266</v>
      </c>
    </row>
    <row r="97" spans="1:36">
      <c r="A97" s="59" t="s">
        <v>99</v>
      </c>
      <c r="B97" s="59" t="str">
        <f>'Feuil1 ne pas supprimer'!C86</f>
        <v>Taiarapu-Est</v>
      </c>
      <c r="C97" s="59">
        <f>'Feuil1 ne pas supprimer'!D86</f>
        <v>8</v>
      </c>
      <c r="D97" s="109">
        <f>'Feuil1 ne pas supprimer'!E86</f>
        <v>1156</v>
      </c>
      <c r="E97" s="109">
        <f>'Feuil1 ne pas supprimer'!F86</f>
        <v>813</v>
      </c>
      <c r="F97" s="109">
        <f t="shared" si="93"/>
        <v>343</v>
      </c>
      <c r="G97" s="60">
        <f t="shared" si="94"/>
        <v>69.463667820069205</v>
      </c>
      <c r="H97" s="109">
        <f>'Feuil1 ne pas supprimer'!H86</f>
        <v>10</v>
      </c>
      <c r="I97" s="118">
        <f>'Feuil1 ne pas supprimer'!I86</f>
        <v>803</v>
      </c>
      <c r="J97" s="113">
        <f>'Feuil1 ne pas supprimer'!K86</f>
        <v>2</v>
      </c>
      <c r="K97" s="8">
        <f t="shared" si="84"/>
        <v>0.24906600249066002</v>
      </c>
      <c r="L97" s="113">
        <f>'Feuil1 ne pas supprimer'!N86</f>
        <v>196</v>
      </c>
      <c r="M97" s="8">
        <f t="shared" si="85"/>
        <v>24.408468244084684</v>
      </c>
      <c r="N97" s="113">
        <f>'Feuil1 ne pas supprimer'!Q86</f>
        <v>1</v>
      </c>
      <c r="O97" s="8">
        <f t="shared" si="86"/>
        <v>0.12453300124533001</v>
      </c>
      <c r="P97" s="113">
        <f>'Feuil1 ne pas supprimer'!T86</f>
        <v>9</v>
      </c>
      <c r="Q97" s="8">
        <f t="shared" si="87"/>
        <v>1.1207970112079702</v>
      </c>
      <c r="R97" s="113">
        <f>'Feuil1 ne pas supprimer'!W86</f>
        <v>398</v>
      </c>
      <c r="S97" s="8">
        <f t="shared" si="88"/>
        <v>49.564134495641341</v>
      </c>
      <c r="T97" s="113">
        <f>'Feuil1 ne pas supprimer'!Z86</f>
        <v>94</v>
      </c>
      <c r="U97" s="8">
        <f t="shared" si="89"/>
        <v>11.70610211706102</v>
      </c>
      <c r="V97" s="113">
        <f>'Feuil1 ne pas supprimer'!AC86</f>
        <v>34</v>
      </c>
      <c r="W97" s="8">
        <f t="shared" si="90"/>
        <v>4.2341220423412205</v>
      </c>
      <c r="X97" s="113">
        <f>'Feuil1 ne pas supprimer'!AF86</f>
        <v>21</v>
      </c>
      <c r="Y97" s="8">
        <f t="shared" si="91"/>
        <v>2.6151930261519305</v>
      </c>
      <c r="Z97" s="113">
        <f>'Feuil1 ne pas supprimer'!AI86</f>
        <v>48</v>
      </c>
      <c r="AA97" s="8">
        <f t="shared" si="92"/>
        <v>5.9775840597758405</v>
      </c>
    </row>
    <row r="98" spans="1:36">
      <c r="A98" s="3" t="s">
        <v>99</v>
      </c>
      <c r="B98" s="3" t="s">
        <v>35</v>
      </c>
      <c r="C98" s="3"/>
      <c r="D98" s="108">
        <f>SUM(D99:D101)</f>
        <v>5497</v>
      </c>
      <c r="E98" s="108">
        <f>SUM(E99:E101)</f>
        <v>3228</v>
      </c>
      <c r="F98" s="108">
        <f t="shared" ref="F98:F107" si="95">D98-E98</f>
        <v>2269</v>
      </c>
      <c r="G98" s="14">
        <f>E98/D98*100</f>
        <v>58.722939785337459</v>
      </c>
      <c r="H98" s="108">
        <f>E98-I98</f>
        <v>48</v>
      </c>
      <c r="I98" s="117">
        <f>SUM(I99:I101)</f>
        <v>3180</v>
      </c>
      <c r="J98" s="108">
        <f>SUM(J99:J101)</f>
        <v>16</v>
      </c>
      <c r="K98" s="16">
        <f>J98/$I98*100</f>
        <v>0.50314465408805031</v>
      </c>
      <c r="L98" s="108">
        <f>SUM(L99:L101)</f>
        <v>767</v>
      </c>
      <c r="M98" s="16">
        <f>L98/$I98*100</f>
        <v>24.119496855345911</v>
      </c>
      <c r="N98" s="108">
        <f>SUM(N99:N101)</f>
        <v>7</v>
      </c>
      <c r="O98" s="16">
        <f>N98/$I98*100</f>
        <v>0.22012578616352202</v>
      </c>
      <c r="P98" s="108">
        <f>SUM(P99:P101)</f>
        <v>154</v>
      </c>
      <c r="Q98" s="16">
        <f>P98/$I98*100</f>
        <v>4.8427672955974845</v>
      </c>
      <c r="R98" s="108">
        <f>SUM(R99:R101)</f>
        <v>1365</v>
      </c>
      <c r="S98" s="16">
        <f>R98/$I98*100</f>
        <v>42.924528301886795</v>
      </c>
      <c r="T98" s="108">
        <f>SUM(T99:T101)</f>
        <v>254</v>
      </c>
      <c r="U98" s="16">
        <f>T98/$I98*100</f>
        <v>7.9874213836477983</v>
      </c>
      <c r="V98" s="108">
        <f>SUM(V99:V101)</f>
        <v>101</v>
      </c>
      <c r="W98" s="16">
        <f>V98/$I98*100</f>
        <v>3.1761006289308176</v>
      </c>
      <c r="X98" s="108">
        <f>SUM(X99:X101)</f>
        <v>66</v>
      </c>
      <c r="Y98" s="16">
        <f>X98/$I98*100</f>
        <v>2.0754716981132075</v>
      </c>
      <c r="Z98" s="108">
        <f>SUM(Z99:Z101)</f>
        <v>450</v>
      </c>
      <c r="AA98" s="16">
        <f>Z98/$I98*100</f>
        <v>14.150943396226415</v>
      </c>
    </row>
    <row r="99" spans="1:36" s="157" customFormat="1">
      <c r="A99" s="164" t="s">
        <v>99</v>
      </c>
      <c r="B99" s="164" t="str">
        <f>'Feuil1 ne pas supprimer'!C87</f>
        <v>Taiarapu-Ouest</v>
      </c>
      <c r="C99" s="164">
        <f>'Feuil1 ne pas supprimer'!D87</f>
        <v>1</v>
      </c>
      <c r="D99" s="165">
        <f>'Feuil1 ne pas supprimer'!E87</f>
        <v>2092</v>
      </c>
      <c r="E99" s="165">
        <f>'Feuil1 ne pas supprimer'!F87</f>
        <v>1218</v>
      </c>
      <c r="F99" s="165">
        <f t="shared" si="95"/>
        <v>874</v>
      </c>
      <c r="G99" s="166">
        <f>I99/D99*100</f>
        <v>57.313575525812624</v>
      </c>
      <c r="H99" s="165">
        <f>'Feuil1 ne pas supprimer'!H87</f>
        <v>19</v>
      </c>
      <c r="I99" s="167">
        <f>'Feuil1 ne pas supprimer'!I87</f>
        <v>1199</v>
      </c>
      <c r="J99" s="173">
        <f>'Feuil1 ne pas supprimer'!K87</f>
        <v>9</v>
      </c>
      <c r="K99" s="174">
        <f>J99/I99*100</f>
        <v>0.75062552126772308</v>
      </c>
      <c r="L99" s="173">
        <f>'Feuil1 ne pas supprimer'!N87</f>
        <v>262</v>
      </c>
      <c r="M99" s="174">
        <f>L99/I99*100</f>
        <v>21.851542952460385</v>
      </c>
      <c r="N99" s="173">
        <f>'Feuil1 ne pas supprimer'!Q87</f>
        <v>4</v>
      </c>
      <c r="O99" s="174">
        <f>N99/I99*100</f>
        <v>0.33361134278565469</v>
      </c>
      <c r="P99" s="173">
        <f>'Feuil1 ne pas supprimer'!T87</f>
        <v>64</v>
      </c>
      <c r="Q99" s="174">
        <f>P99/I99*100</f>
        <v>5.337781484570475</v>
      </c>
      <c r="R99" s="173">
        <f>'Feuil1 ne pas supprimer'!W87</f>
        <v>514</v>
      </c>
      <c r="S99" s="174">
        <f>R99/I99*100</f>
        <v>42.869057547956629</v>
      </c>
      <c r="T99" s="173">
        <f>'Feuil1 ne pas supprimer'!Z87</f>
        <v>68</v>
      </c>
      <c r="U99" s="174">
        <f>T99/I99*100</f>
        <v>5.6713928273561303</v>
      </c>
      <c r="V99" s="173">
        <f>'Feuil1 ne pas supprimer'!AC87</f>
        <v>53</v>
      </c>
      <c r="W99" s="174">
        <f>V99/I99*100</f>
        <v>4.4203502919099247</v>
      </c>
      <c r="X99" s="173">
        <f>'Feuil1 ne pas supprimer'!AF87</f>
        <v>33</v>
      </c>
      <c r="Y99" s="174">
        <f>X99/I99*100</f>
        <v>2.7522935779816518</v>
      </c>
      <c r="Z99" s="173">
        <f>'Feuil1 ne pas supprimer'!AI87</f>
        <v>192</v>
      </c>
      <c r="AA99" s="174">
        <f>Z99/I99*100</f>
        <v>16.013344453711426</v>
      </c>
      <c r="AB99" s="17"/>
      <c r="AC99" s="17"/>
      <c r="AD99" s="17"/>
      <c r="AE99" s="17"/>
      <c r="AF99" s="17"/>
      <c r="AG99" s="17"/>
      <c r="AH99" s="17"/>
      <c r="AI99" s="17"/>
      <c r="AJ99" s="17"/>
    </row>
    <row r="100" spans="1:36" s="157" customFormat="1">
      <c r="A100" s="164" t="s">
        <v>99</v>
      </c>
      <c r="B100" s="164" t="str">
        <f>'Feuil1 ne pas supprimer'!C88</f>
        <v>Taiarapu-Ouest</v>
      </c>
      <c r="C100" s="164">
        <f>'Feuil1 ne pas supprimer'!D88</f>
        <v>2</v>
      </c>
      <c r="D100" s="165">
        <f>'Feuil1 ne pas supprimer'!E88</f>
        <v>2066</v>
      </c>
      <c r="E100" s="165">
        <f>'Feuil1 ne pas supprimer'!F88</f>
        <v>1171</v>
      </c>
      <c r="F100" s="165">
        <f t="shared" si="95"/>
        <v>895</v>
      </c>
      <c r="G100" s="166">
        <f>I100/D100*100</f>
        <v>55.711519845111326</v>
      </c>
      <c r="H100" s="165">
        <f>'Feuil1 ne pas supprimer'!H88</f>
        <v>20</v>
      </c>
      <c r="I100" s="167">
        <f>'Feuil1 ne pas supprimer'!I88</f>
        <v>1151</v>
      </c>
      <c r="J100" s="173">
        <f>'Feuil1 ne pas supprimer'!K88</f>
        <v>4</v>
      </c>
      <c r="K100" s="174">
        <f>J100/I100*100</f>
        <v>0.34752389226759339</v>
      </c>
      <c r="L100" s="173">
        <f>'Feuil1 ne pas supprimer'!N88</f>
        <v>304</v>
      </c>
      <c r="M100" s="174">
        <f>L100/I100*100</f>
        <v>26.411815812337096</v>
      </c>
      <c r="N100" s="173">
        <f>'Feuil1 ne pas supprimer'!Q88</f>
        <v>2</v>
      </c>
      <c r="O100" s="174">
        <f>N100/I100*100</f>
        <v>0.1737619461337967</v>
      </c>
      <c r="P100" s="173">
        <f>'Feuil1 ne pas supprimer'!T88</f>
        <v>36</v>
      </c>
      <c r="Q100" s="174">
        <f>P100/I100*100</f>
        <v>3.127715030408341</v>
      </c>
      <c r="R100" s="173">
        <f>'Feuil1 ne pas supprimer'!W88</f>
        <v>464</v>
      </c>
      <c r="S100" s="174">
        <f>R100/I100*100</f>
        <v>40.312771503040835</v>
      </c>
      <c r="T100" s="173">
        <f>'Feuil1 ne pas supprimer'!Z88</f>
        <v>116</v>
      </c>
      <c r="U100" s="174">
        <f>T100/I100*100</f>
        <v>10.078192875760209</v>
      </c>
      <c r="V100" s="173">
        <f>'Feuil1 ne pas supprimer'!AC88</f>
        <v>29</v>
      </c>
      <c r="W100" s="174">
        <f>V100/I100*100</f>
        <v>2.5195482189400522</v>
      </c>
      <c r="X100" s="173">
        <f>'Feuil1 ne pas supprimer'!AF88</f>
        <v>23</v>
      </c>
      <c r="Y100" s="174">
        <f>X100/I100*100</f>
        <v>1.9982623805386619</v>
      </c>
      <c r="Z100" s="173">
        <f>'Feuil1 ne pas supprimer'!AI88</f>
        <v>173</v>
      </c>
      <c r="AA100" s="174">
        <f>Z100/I100*100</f>
        <v>15.030408340573414</v>
      </c>
      <c r="AB100" s="17"/>
      <c r="AC100" s="17"/>
      <c r="AD100" s="17"/>
      <c r="AE100" s="17"/>
      <c r="AF100" s="17"/>
      <c r="AG100" s="17"/>
      <c r="AH100" s="17"/>
      <c r="AI100" s="17"/>
      <c r="AJ100" s="17"/>
    </row>
    <row r="101" spans="1:36" s="157" customFormat="1">
      <c r="A101" s="164" t="s">
        <v>99</v>
      </c>
      <c r="B101" s="164" t="str">
        <f>'Feuil1 ne pas supprimer'!C89</f>
        <v>Taiarapu-Ouest</v>
      </c>
      <c r="C101" s="164">
        <f>'Feuil1 ne pas supprimer'!D89</f>
        <v>3</v>
      </c>
      <c r="D101" s="165">
        <f>'Feuil1 ne pas supprimer'!E89</f>
        <v>1339</v>
      </c>
      <c r="E101" s="165">
        <f>'Feuil1 ne pas supprimer'!F89</f>
        <v>839</v>
      </c>
      <c r="F101" s="165">
        <f t="shared" si="95"/>
        <v>500</v>
      </c>
      <c r="G101" s="166">
        <f>I101/D101*100</f>
        <v>61.986557132188203</v>
      </c>
      <c r="H101" s="165">
        <f>'Feuil1 ne pas supprimer'!H89</f>
        <v>9</v>
      </c>
      <c r="I101" s="167">
        <f>'Feuil1 ne pas supprimer'!I89</f>
        <v>830</v>
      </c>
      <c r="J101" s="173">
        <f>'Feuil1 ne pas supprimer'!K89</f>
        <v>3</v>
      </c>
      <c r="K101" s="174">
        <f>J101/I101*100</f>
        <v>0.36144578313253012</v>
      </c>
      <c r="L101" s="173">
        <f>'Feuil1 ne pas supprimer'!N89</f>
        <v>201</v>
      </c>
      <c r="M101" s="174">
        <f>L101/I101*100</f>
        <v>24.216867469879517</v>
      </c>
      <c r="N101" s="173">
        <f>'Feuil1 ne pas supprimer'!Q89</f>
        <v>1</v>
      </c>
      <c r="O101" s="174">
        <f>N101/I101*100</f>
        <v>0.12048192771084339</v>
      </c>
      <c r="P101" s="173">
        <f>'Feuil1 ne pas supprimer'!T89</f>
        <v>54</v>
      </c>
      <c r="Q101" s="174">
        <f>P101/I101*100</f>
        <v>6.5060240963855414</v>
      </c>
      <c r="R101" s="173">
        <f>'Feuil1 ne pas supprimer'!W89</f>
        <v>387</v>
      </c>
      <c r="S101" s="174">
        <f>R101/I101*100</f>
        <v>46.626506024096386</v>
      </c>
      <c r="T101" s="173">
        <f>'Feuil1 ne pas supprimer'!Z89</f>
        <v>70</v>
      </c>
      <c r="U101" s="174">
        <f>T101/I101*100</f>
        <v>8.4337349397590362</v>
      </c>
      <c r="V101" s="173">
        <f>'Feuil1 ne pas supprimer'!AC89</f>
        <v>19</v>
      </c>
      <c r="W101" s="174">
        <f>V101/I101*100</f>
        <v>2.2891566265060241</v>
      </c>
      <c r="X101" s="173">
        <f>'Feuil1 ne pas supprimer'!AF89</f>
        <v>10</v>
      </c>
      <c r="Y101" s="174">
        <f>X101/I101*100</f>
        <v>1.2048192771084338</v>
      </c>
      <c r="Z101" s="173">
        <f>'Feuil1 ne pas supprimer'!AI89</f>
        <v>85</v>
      </c>
      <c r="AA101" s="174">
        <f>Z101/I101*100</f>
        <v>10.240963855421686</v>
      </c>
      <c r="AB101" s="17"/>
      <c r="AC101" s="17"/>
      <c r="AD101" s="17"/>
      <c r="AE101" s="17"/>
      <c r="AF101" s="17"/>
      <c r="AG101" s="17"/>
      <c r="AH101" s="17"/>
      <c r="AI101" s="17"/>
      <c r="AJ101" s="17"/>
    </row>
    <row r="102" spans="1:36">
      <c r="A102" s="3" t="s">
        <v>99</v>
      </c>
      <c r="B102" s="3" t="s">
        <v>36</v>
      </c>
      <c r="C102" s="3"/>
      <c r="D102" s="108">
        <f>SUM(D103:D105)</f>
        <v>6522</v>
      </c>
      <c r="E102" s="108">
        <f>SUM(E103:E105)</f>
        <v>4307</v>
      </c>
      <c r="F102" s="108">
        <f t="shared" si="95"/>
        <v>2215</v>
      </c>
      <c r="G102" s="14">
        <f>E102/D102*100</f>
        <v>66.038025145660839</v>
      </c>
      <c r="H102" s="108">
        <f>E102-I102</f>
        <v>54</v>
      </c>
      <c r="I102" s="117">
        <f>SUM(I103:I105)</f>
        <v>4253</v>
      </c>
      <c r="J102" s="108">
        <f>SUM(J103:J105)</f>
        <v>17</v>
      </c>
      <c r="K102" s="16">
        <f>J102/$I102*100</f>
        <v>0.39971784622619322</v>
      </c>
      <c r="L102" s="108">
        <f>SUM(L103:L105)</f>
        <v>1025</v>
      </c>
      <c r="M102" s="16">
        <f>L102/$I102*100</f>
        <v>24.100634845991063</v>
      </c>
      <c r="N102" s="108">
        <f>SUM(N103:N105)</f>
        <v>20</v>
      </c>
      <c r="O102" s="16">
        <f>N102/$I102*100</f>
        <v>0.47025628967787447</v>
      </c>
      <c r="P102" s="108">
        <f>SUM(P103:P105)</f>
        <v>101</v>
      </c>
      <c r="Q102" s="16">
        <f>P102/$I102*100</f>
        <v>2.3747942628732659</v>
      </c>
      <c r="R102" s="108">
        <f>SUM(R103:R105)</f>
        <v>2200</v>
      </c>
      <c r="S102" s="16">
        <f>R102/$I102*100</f>
        <v>51.728191864566185</v>
      </c>
      <c r="T102" s="108">
        <f>SUM(T103:T105)</f>
        <v>232</v>
      </c>
      <c r="U102" s="16">
        <f>T102/$I102*100</f>
        <v>5.4549729602633432</v>
      </c>
      <c r="V102" s="108">
        <f>SUM(V103:V105)</f>
        <v>115</v>
      </c>
      <c r="W102" s="16">
        <f>V102/$I102*100</f>
        <v>2.7039736656477782</v>
      </c>
      <c r="X102" s="108">
        <f>SUM(X103:X105)</f>
        <v>69</v>
      </c>
      <c r="Y102" s="16">
        <f>X102/$I102*100</f>
        <v>1.6223841993886667</v>
      </c>
      <c r="Z102" s="108">
        <f>SUM(Z103:Z105)</f>
        <v>474</v>
      </c>
      <c r="AA102" s="16">
        <f>Z102/$I102*100</f>
        <v>11.145074065365625</v>
      </c>
    </row>
    <row r="103" spans="1:36">
      <c r="A103" s="59" t="s">
        <v>99</v>
      </c>
      <c r="B103" s="59" t="str">
        <f>'Feuil1 ne pas supprimer'!C90</f>
        <v>Teva I Uta</v>
      </c>
      <c r="C103" s="59">
        <f>'Feuil1 ne pas supprimer'!D90</f>
        <v>1</v>
      </c>
      <c r="D103" s="109">
        <f>'Feuil1 ne pas supprimer'!E90</f>
        <v>1837</v>
      </c>
      <c r="E103" s="109">
        <f>'Feuil1 ne pas supprimer'!F90</f>
        <v>1185</v>
      </c>
      <c r="F103" s="109">
        <f t="shared" si="95"/>
        <v>652</v>
      </c>
      <c r="G103" s="60">
        <f>I103/D103*100</f>
        <v>63.309744148067502</v>
      </c>
      <c r="H103" s="109">
        <f>'Feuil1 ne pas supprimer'!H90</f>
        <v>22</v>
      </c>
      <c r="I103" s="118">
        <f>'Feuil1 ne pas supprimer'!I90</f>
        <v>1163</v>
      </c>
      <c r="J103" s="113">
        <f>'Feuil1 ne pas supprimer'!K90</f>
        <v>6</v>
      </c>
      <c r="K103" s="8">
        <f>J103/E103*100</f>
        <v>0.50632911392405067</v>
      </c>
      <c r="L103" s="113">
        <f>'Feuil1 ne pas supprimer'!N90</f>
        <v>334</v>
      </c>
      <c r="M103" s="8">
        <f>L103/I103*100</f>
        <v>28.718830610490109</v>
      </c>
      <c r="N103" s="113">
        <f>'Feuil1 ne pas supprimer'!Q90</f>
        <v>14</v>
      </c>
      <c r="O103" s="8">
        <f>N103/I103*100</f>
        <v>1.2037833190025795</v>
      </c>
      <c r="P103" s="113">
        <f>'Feuil1 ne pas supprimer'!T90</f>
        <v>19</v>
      </c>
      <c r="Q103" s="8">
        <f>P103/I103*100</f>
        <v>1.633705932932072</v>
      </c>
      <c r="R103" s="113">
        <f>'Feuil1 ne pas supprimer'!W90</f>
        <v>508</v>
      </c>
      <c r="S103" s="8">
        <f>R103/I103*100</f>
        <v>43.680137575236458</v>
      </c>
      <c r="T103" s="113">
        <f>'Feuil1 ne pas supprimer'!Z90</f>
        <v>76</v>
      </c>
      <c r="U103" s="8">
        <f>T103/I103*100</f>
        <v>6.534823731728288</v>
      </c>
      <c r="V103" s="113">
        <f>'Feuil1 ne pas supprimer'!AC90</f>
        <v>42</v>
      </c>
      <c r="W103" s="8">
        <f>V103/I103*100</f>
        <v>3.611349957007739</v>
      </c>
      <c r="X103" s="113">
        <f>'Feuil1 ne pas supprimer'!AF90</f>
        <v>15</v>
      </c>
      <c r="Y103" s="8">
        <f>X103/I103*100</f>
        <v>1.2897678417884781</v>
      </c>
      <c r="Z103" s="113">
        <f>'Feuil1 ne pas supprimer'!AI90</f>
        <v>149</v>
      </c>
      <c r="AA103" s="8">
        <f>Z103/I103*100</f>
        <v>12.811693895098882</v>
      </c>
    </row>
    <row r="104" spans="1:36">
      <c r="A104" s="59" t="s">
        <v>99</v>
      </c>
      <c r="B104" s="59" t="str">
        <f>'Feuil1 ne pas supprimer'!C91</f>
        <v>Teva I Uta</v>
      </c>
      <c r="C104" s="59">
        <f>'Feuil1 ne pas supprimer'!D91</f>
        <v>2</v>
      </c>
      <c r="D104" s="109">
        <f>'Feuil1 ne pas supprimer'!E91</f>
        <v>1539</v>
      </c>
      <c r="E104" s="109">
        <f>'Feuil1 ne pas supprimer'!F91</f>
        <v>1023</v>
      </c>
      <c r="F104" s="109">
        <f t="shared" si="95"/>
        <v>516</v>
      </c>
      <c r="G104" s="60">
        <f t="shared" ref="G104:G146" si="96">E104/D104*100</f>
        <v>66.471734892787524</v>
      </c>
      <c r="H104" s="109">
        <f>'Feuil1 ne pas supprimer'!H91</f>
        <v>6</v>
      </c>
      <c r="I104" s="118">
        <f>'Feuil1 ne pas supprimer'!I91</f>
        <v>1017</v>
      </c>
      <c r="J104" s="113">
        <f>'Feuil1 ne pas supprimer'!K91</f>
        <v>2</v>
      </c>
      <c r="K104" s="8">
        <f>J104/E104*100</f>
        <v>0.19550342130987292</v>
      </c>
      <c r="L104" s="113">
        <f>'Feuil1 ne pas supprimer'!N91</f>
        <v>287</v>
      </c>
      <c r="M104" s="8">
        <f>L104/I104*100</f>
        <v>28.220255653883974</v>
      </c>
      <c r="N104" s="113">
        <f>'Feuil1 ne pas supprimer'!Q91</f>
        <v>0</v>
      </c>
      <c r="O104" s="8">
        <f>N104/I104*100</f>
        <v>0</v>
      </c>
      <c r="P104" s="113">
        <f>'Feuil1 ne pas supprimer'!T91</f>
        <v>24</v>
      </c>
      <c r="Q104" s="8">
        <f>P104/I104*100</f>
        <v>2.359882005899705</v>
      </c>
      <c r="R104" s="113">
        <f>'Feuil1 ne pas supprimer'!W91</f>
        <v>475</v>
      </c>
      <c r="S104" s="8">
        <f>R104/I104*100</f>
        <v>46.705998033431662</v>
      </c>
      <c r="T104" s="113">
        <f>'Feuil1 ne pas supprimer'!Z91</f>
        <v>54</v>
      </c>
      <c r="U104" s="8">
        <f>T104/I104*100</f>
        <v>5.3097345132743365</v>
      </c>
      <c r="V104" s="113">
        <f>'Feuil1 ne pas supprimer'!AC91</f>
        <v>28</v>
      </c>
      <c r="W104" s="8">
        <f>V104/I104*100</f>
        <v>2.7531956735496559</v>
      </c>
      <c r="X104" s="113">
        <f>'Feuil1 ne pas supprimer'!AF91</f>
        <v>9</v>
      </c>
      <c r="Y104" s="8">
        <f>X104/I104*100</f>
        <v>0.88495575221238942</v>
      </c>
      <c r="Z104" s="113">
        <f>'Feuil1 ne pas supprimer'!AI91</f>
        <v>138</v>
      </c>
      <c r="AA104" s="8">
        <f>Z104/I104*100</f>
        <v>13.569321533923304</v>
      </c>
    </row>
    <row r="105" spans="1:36">
      <c r="A105" s="59" t="s">
        <v>99</v>
      </c>
      <c r="B105" s="61" t="str">
        <f>'Feuil1 ne pas supprimer'!C92</f>
        <v>Teva I Uta</v>
      </c>
      <c r="C105" s="61">
        <f>'Feuil1 ne pas supprimer'!D92</f>
        <v>3</v>
      </c>
      <c r="D105" s="109">
        <f>'Feuil1 ne pas supprimer'!E92</f>
        <v>3146</v>
      </c>
      <c r="E105" s="109">
        <f>'Feuil1 ne pas supprimer'!F92</f>
        <v>2099</v>
      </c>
      <c r="F105" s="110">
        <f t="shared" si="95"/>
        <v>1047</v>
      </c>
      <c r="G105" s="68">
        <f t="shared" si="96"/>
        <v>66.719643992371275</v>
      </c>
      <c r="H105" s="109">
        <f>'Feuil1 ne pas supprimer'!H92</f>
        <v>26</v>
      </c>
      <c r="I105" s="118">
        <f>'Feuil1 ne pas supprimer'!I92</f>
        <v>2073</v>
      </c>
      <c r="J105" s="113">
        <f>'Feuil1 ne pas supprimer'!K92</f>
        <v>9</v>
      </c>
      <c r="K105" s="9">
        <f>J105/E105*100</f>
        <v>0.42877560743211052</v>
      </c>
      <c r="L105" s="113">
        <f>'Feuil1 ne pas supprimer'!N92</f>
        <v>404</v>
      </c>
      <c r="M105" s="9">
        <f>L105/I105*100</f>
        <v>19.488663772310659</v>
      </c>
      <c r="N105" s="127">
        <f>'Feuil1 ne pas supprimer'!Q92</f>
        <v>6</v>
      </c>
      <c r="O105" s="9">
        <f>N105/I105*100</f>
        <v>0.28943560057887119</v>
      </c>
      <c r="P105" s="127">
        <f>'Feuil1 ne pas supprimer'!T92</f>
        <v>58</v>
      </c>
      <c r="Q105" s="9">
        <f>P105/I105*100</f>
        <v>2.7978774722624213</v>
      </c>
      <c r="R105" s="127">
        <f>'Feuil1 ne pas supprimer'!W92</f>
        <v>1217</v>
      </c>
      <c r="S105" s="9">
        <f>R105/I105*100</f>
        <v>58.707187650747706</v>
      </c>
      <c r="T105" s="127">
        <f>'Feuil1 ne pas supprimer'!Z92</f>
        <v>102</v>
      </c>
      <c r="U105" s="9">
        <f>T105/I105*100</f>
        <v>4.9204052098408102</v>
      </c>
      <c r="V105" s="127">
        <f>'Feuil1 ne pas supprimer'!AC92</f>
        <v>45</v>
      </c>
      <c r="W105" s="9">
        <f>V105/I105*100</f>
        <v>2.1707670043415339</v>
      </c>
      <c r="X105" s="127">
        <f>'Feuil1 ne pas supprimer'!AF92</f>
        <v>45</v>
      </c>
      <c r="Y105" s="9">
        <f>X105/I105*100</f>
        <v>2.1707670043415339</v>
      </c>
      <c r="Z105" s="127">
        <f>'Feuil1 ne pas supprimer'!AI92</f>
        <v>187</v>
      </c>
      <c r="AA105" s="9">
        <f>Z105/I105*100</f>
        <v>9.0207428847081523</v>
      </c>
    </row>
    <row r="106" spans="1:36">
      <c r="A106" s="13" t="s">
        <v>100</v>
      </c>
      <c r="B106" s="3" t="s">
        <v>37</v>
      </c>
      <c r="C106" s="3"/>
      <c r="D106" s="111">
        <f>SUM(D107:D120)</f>
        <v>18090</v>
      </c>
      <c r="E106" s="111">
        <f>SUM(E107:E120)</f>
        <v>11732</v>
      </c>
      <c r="F106" s="108">
        <f t="shared" si="95"/>
        <v>6358</v>
      </c>
      <c r="G106" s="14">
        <f>E106/D106*100</f>
        <v>64.853510226644545</v>
      </c>
      <c r="H106" s="111">
        <f>E106-I106</f>
        <v>160</v>
      </c>
      <c r="I106" s="120">
        <f>SUM(I107:I120)</f>
        <v>11572</v>
      </c>
      <c r="J106" s="111">
        <f>SUM(J107:J120)</f>
        <v>76</v>
      </c>
      <c r="K106" s="16">
        <f>J106/$I106*100</f>
        <v>0.65675769097822334</v>
      </c>
      <c r="L106" s="111">
        <f>SUM(L107:L120)</f>
        <v>4760</v>
      </c>
      <c r="M106" s="16">
        <f>L106/$I106*100</f>
        <v>41.133771171793988</v>
      </c>
      <c r="N106" s="108">
        <f>SUM(N107:N120)</f>
        <v>31</v>
      </c>
      <c r="O106" s="16">
        <f>N106/$I106*100</f>
        <v>0.26788800553059106</v>
      </c>
      <c r="P106" s="108">
        <f>SUM(P107:P120)</f>
        <v>265</v>
      </c>
      <c r="Q106" s="16">
        <f>P106/$I106*100</f>
        <v>2.2900103698582788</v>
      </c>
      <c r="R106" s="108">
        <f>SUM(R107:R120)</f>
        <v>3563</v>
      </c>
      <c r="S106" s="16">
        <f>R106/$I106*100</f>
        <v>30.789837538886967</v>
      </c>
      <c r="T106" s="108">
        <f>SUM(T107:T120)</f>
        <v>532</v>
      </c>
      <c r="U106" s="16">
        <f>T106/$I106*100</f>
        <v>4.5973038368475629</v>
      </c>
      <c r="V106" s="108">
        <f>SUM(V107:V120)</f>
        <v>279</v>
      </c>
      <c r="W106" s="16">
        <f>V106/$I106*100</f>
        <v>2.4109920497753197</v>
      </c>
      <c r="X106" s="108">
        <f>SUM(X107:X120)</f>
        <v>213</v>
      </c>
      <c r="Y106" s="16">
        <f>X106/$I106*100</f>
        <v>1.8406498444521258</v>
      </c>
      <c r="Z106" s="108">
        <f>SUM(Z107:Z120)</f>
        <v>1853</v>
      </c>
      <c r="AA106" s="16">
        <f>Z106/$I106*100</f>
        <v>16.012789491876944</v>
      </c>
    </row>
    <row r="107" spans="1:36">
      <c r="A107" s="59" t="s">
        <v>100</v>
      </c>
      <c r="B107" s="59" t="str">
        <f>'Feuil1 ne pas supprimer'!C93</f>
        <v>Faa'a</v>
      </c>
      <c r="C107" s="59">
        <f>'Feuil1 ne pas supprimer'!D93</f>
        <v>1</v>
      </c>
      <c r="D107" s="109">
        <f>'Feuil1 ne pas supprimer'!E93</f>
        <v>1351</v>
      </c>
      <c r="E107" s="109">
        <f>'Feuil1 ne pas supprimer'!F93</f>
        <v>911</v>
      </c>
      <c r="F107" s="109">
        <f t="shared" si="95"/>
        <v>440</v>
      </c>
      <c r="G107" s="60">
        <f t="shared" si="96"/>
        <v>67.431532198371585</v>
      </c>
      <c r="H107" s="109">
        <f>'Feuil1 ne pas supprimer'!H93</f>
        <v>14</v>
      </c>
      <c r="I107" s="118">
        <f>'Feuil1 ne pas supprimer'!I93</f>
        <v>897</v>
      </c>
      <c r="J107" s="113">
        <f>'Feuil1 ne pas supprimer'!K93</f>
        <v>7</v>
      </c>
      <c r="K107" s="8">
        <f t="shared" ref="K107:K120" si="97">J107/I107*100</f>
        <v>0.78037904124860646</v>
      </c>
      <c r="L107" s="113">
        <f>'Feuil1 ne pas supprimer'!N93</f>
        <v>420</v>
      </c>
      <c r="M107" s="8">
        <f t="shared" ref="M107:M120" si="98">L107/I107*100</f>
        <v>46.822742474916389</v>
      </c>
      <c r="N107" s="113">
        <f>'Feuil1 ne pas supprimer'!Q93</f>
        <v>0</v>
      </c>
      <c r="O107" s="8">
        <f t="shared" ref="O107:O120" si="99">N107/I107*100</f>
        <v>0</v>
      </c>
      <c r="P107" s="113">
        <f>'Feuil1 ne pas supprimer'!T93</f>
        <v>33</v>
      </c>
      <c r="Q107" s="8">
        <f t="shared" ref="Q107:Q120" si="100">P107/I107*100</f>
        <v>3.6789297658862878</v>
      </c>
      <c r="R107" s="113">
        <f>'Feuil1 ne pas supprimer'!W93</f>
        <v>238</v>
      </c>
      <c r="S107" s="8">
        <f t="shared" ref="S107:S120" si="101">R107/I107*100</f>
        <v>26.532887402452619</v>
      </c>
      <c r="T107" s="113">
        <f>'Feuil1 ne pas supprimer'!Z93</f>
        <v>45</v>
      </c>
      <c r="U107" s="8">
        <f t="shared" ref="U107:U120" si="102">T107/I107*100</f>
        <v>5.0167224080267561</v>
      </c>
      <c r="V107" s="113">
        <f>'Feuil1 ne pas supprimer'!AC93</f>
        <v>20</v>
      </c>
      <c r="W107" s="8">
        <f t="shared" ref="W107:W120" si="103">V107/I107*100</f>
        <v>2.229654403567447</v>
      </c>
      <c r="X107" s="113">
        <f>'Feuil1 ne pas supprimer'!AF93</f>
        <v>14</v>
      </c>
      <c r="Y107" s="8">
        <f t="shared" ref="Y107:Y120" si="104">X107/I107*100</f>
        <v>1.5607580824972129</v>
      </c>
      <c r="Z107" s="113">
        <f>'Feuil1 ne pas supprimer'!AI93</f>
        <v>120</v>
      </c>
      <c r="AA107" s="8">
        <f t="shared" ref="AA107:AA120" si="105">Z107/I107*100</f>
        <v>13.377926421404682</v>
      </c>
    </row>
    <row r="108" spans="1:36">
      <c r="A108" s="59" t="s">
        <v>100</v>
      </c>
      <c r="B108" s="59" t="str">
        <f>'Feuil1 ne pas supprimer'!C94</f>
        <v>Faa'a</v>
      </c>
      <c r="C108" s="59">
        <f>'Feuil1 ne pas supprimer'!D94</f>
        <v>2</v>
      </c>
      <c r="D108" s="109">
        <f>'Feuil1 ne pas supprimer'!E94</f>
        <v>1356</v>
      </c>
      <c r="E108" s="109">
        <f>'Feuil1 ne pas supprimer'!F94</f>
        <v>890</v>
      </c>
      <c r="F108" s="109">
        <f t="shared" ref="F108:F120" si="106">D108-E108</f>
        <v>466</v>
      </c>
      <c r="G108" s="60">
        <f t="shared" si="96"/>
        <v>65.634218289085538</v>
      </c>
      <c r="H108" s="109">
        <f>'Feuil1 ne pas supprimer'!H94</f>
        <v>6</v>
      </c>
      <c r="I108" s="118">
        <f>'Feuil1 ne pas supprimer'!I94</f>
        <v>884</v>
      </c>
      <c r="J108" s="113">
        <f>'Feuil1 ne pas supprimer'!K94</f>
        <v>5</v>
      </c>
      <c r="K108" s="8">
        <f t="shared" si="97"/>
        <v>0.56561085972850678</v>
      </c>
      <c r="L108" s="113">
        <f>'Feuil1 ne pas supprimer'!N94</f>
        <v>439</v>
      </c>
      <c r="M108" s="8">
        <f t="shared" si="98"/>
        <v>49.660633484162901</v>
      </c>
      <c r="N108" s="113">
        <f>'Feuil1 ne pas supprimer'!Q94</f>
        <v>11</v>
      </c>
      <c r="O108" s="8">
        <f t="shared" si="99"/>
        <v>1.244343891402715</v>
      </c>
      <c r="P108" s="113">
        <f>'Feuil1 ne pas supprimer'!T94</f>
        <v>27</v>
      </c>
      <c r="Q108" s="8">
        <f t="shared" si="100"/>
        <v>3.0542986425339365</v>
      </c>
      <c r="R108" s="113">
        <f>'Feuil1 ne pas supprimer'!W94</f>
        <v>223</v>
      </c>
      <c r="S108" s="8">
        <f t="shared" si="101"/>
        <v>25.226244343891402</v>
      </c>
      <c r="T108" s="113">
        <f>'Feuil1 ne pas supprimer'!Z94</f>
        <v>34</v>
      </c>
      <c r="U108" s="8">
        <f t="shared" si="102"/>
        <v>3.8461538461538463</v>
      </c>
      <c r="V108" s="113">
        <f>'Feuil1 ne pas supprimer'!AC94</f>
        <v>25</v>
      </c>
      <c r="W108" s="8">
        <f t="shared" si="103"/>
        <v>2.8280542986425341</v>
      </c>
      <c r="X108" s="113">
        <f>'Feuil1 ne pas supprimer'!AF94</f>
        <v>13</v>
      </c>
      <c r="Y108" s="8">
        <f t="shared" si="104"/>
        <v>1.4705882352941175</v>
      </c>
      <c r="Z108" s="113">
        <f>'Feuil1 ne pas supprimer'!AI94</f>
        <v>107</v>
      </c>
      <c r="AA108" s="8">
        <f t="shared" si="105"/>
        <v>12.104072398190045</v>
      </c>
    </row>
    <row r="109" spans="1:36">
      <c r="A109" s="59" t="s">
        <v>100</v>
      </c>
      <c r="B109" s="59" t="str">
        <f>'Feuil1 ne pas supprimer'!C95</f>
        <v>Faa'a</v>
      </c>
      <c r="C109" s="59">
        <f>'Feuil1 ne pas supprimer'!D95</f>
        <v>3</v>
      </c>
      <c r="D109" s="109">
        <f>'Feuil1 ne pas supprimer'!E95</f>
        <v>1087</v>
      </c>
      <c r="E109" s="109">
        <f>'Feuil1 ne pas supprimer'!F95</f>
        <v>690</v>
      </c>
      <c r="F109" s="109">
        <f t="shared" si="106"/>
        <v>397</v>
      </c>
      <c r="G109" s="60">
        <f t="shared" si="96"/>
        <v>63.477460901563944</v>
      </c>
      <c r="H109" s="109">
        <f>'Feuil1 ne pas supprimer'!H95</f>
        <v>7</v>
      </c>
      <c r="I109" s="118">
        <f>'Feuil1 ne pas supprimer'!I95</f>
        <v>683</v>
      </c>
      <c r="J109" s="113">
        <f>'Feuil1 ne pas supprimer'!K95</f>
        <v>9</v>
      </c>
      <c r="K109" s="8">
        <f t="shared" si="97"/>
        <v>1.3177159590043925</v>
      </c>
      <c r="L109" s="113">
        <f>'Feuil1 ne pas supprimer'!N95</f>
        <v>269</v>
      </c>
      <c r="M109" s="8">
        <f t="shared" si="98"/>
        <v>39.38506588579795</v>
      </c>
      <c r="N109" s="113">
        <f>'Feuil1 ne pas supprimer'!Q95</f>
        <v>0</v>
      </c>
      <c r="O109" s="8">
        <f t="shared" si="99"/>
        <v>0</v>
      </c>
      <c r="P109" s="113">
        <f>'Feuil1 ne pas supprimer'!T95</f>
        <v>30</v>
      </c>
      <c r="Q109" s="8">
        <f t="shared" si="100"/>
        <v>4.3923865300146412</v>
      </c>
      <c r="R109" s="113">
        <f>'Feuil1 ne pas supprimer'!W95</f>
        <v>231</v>
      </c>
      <c r="S109" s="8">
        <f t="shared" si="101"/>
        <v>33.821376281112734</v>
      </c>
      <c r="T109" s="113">
        <f>'Feuil1 ne pas supprimer'!Z95</f>
        <v>28</v>
      </c>
      <c r="U109" s="8">
        <f t="shared" si="102"/>
        <v>4.0995607613469982</v>
      </c>
      <c r="V109" s="113">
        <f>'Feuil1 ne pas supprimer'!AC95</f>
        <v>19</v>
      </c>
      <c r="W109" s="8">
        <f t="shared" si="103"/>
        <v>2.7818448023426061</v>
      </c>
      <c r="X109" s="113">
        <f>'Feuil1 ne pas supprimer'!AF95</f>
        <v>12</v>
      </c>
      <c r="Y109" s="8">
        <f t="shared" si="104"/>
        <v>1.7569546120058566</v>
      </c>
      <c r="Z109" s="113">
        <f>'Feuil1 ne pas supprimer'!AI95</f>
        <v>85</v>
      </c>
      <c r="AA109" s="8">
        <f t="shared" si="105"/>
        <v>12.445095168374817</v>
      </c>
    </row>
    <row r="110" spans="1:36">
      <c r="A110" s="59" t="s">
        <v>100</v>
      </c>
      <c r="B110" s="59" t="str">
        <f>'Feuil1 ne pas supprimer'!C96</f>
        <v>Faa'a</v>
      </c>
      <c r="C110" s="59">
        <f>'Feuil1 ne pas supprimer'!D96</f>
        <v>4</v>
      </c>
      <c r="D110" s="109">
        <f>'Feuil1 ne pas supprimer'!E96</f>
        <v>1668</v>
      </c>
      <c r="E110" s="109">
        <f>'Feuil1 ne pas supprimer'!F96</f>
        <v>1063</v>
      </c>
      <c r="F110" s="109">
        <f t="shared" si="106"/>
        <v>605</v>
      </c>
      <c r="G110" s="60">
        <f t="shared" si="96"/>
        <v>63.729016786570746</v>
      </c>
      <c r="H110" s="109">
        <f>'Feuil1 ne pas supprimer'!H96</f>
        <v>16</v>
      </c>
      <c r="I110" s="118">
        <f>'Feuil1 ne pas supprimer'!I96</f>
        <v>1047</v>
      </c>
      <c r="J110" s="113">
        <f>'Feuil1 ne pas supprimer'!K96</f>
        <v>7</v>
      </c>
      <c r="K110" s="8">
        <f t="shared" si="97"/>
        <v>0.66857688634192936</v>
      </c>
      <c r="L110" s="113">
        <f>'Feuil1 ne pas supprimer'!N96</f>
        <v>278</v>
      </c>
      <c r="M110" s="8">
        <f t="shared" si="98"/>
        <v>26.552053486150907</v>
      </c>
      <c r="N110" s="113">
        <f>'Feuil1 ne pas supprimer'!Q96</f>
        <v>2</v>
      </c>
      <c r="O110" s="8">
        <f t="shared" si="99"/>
        <v>0.19102196752626552</v>
      </c>
      <c r="P110" s="113">
        <f>'Feuil1 ne pas supprimer'!T96</f>
        <v>11</v>
      </c>
      <c r="Q110" s="8">
        <f t="shared" si="100"/>
        <v>1.0506208213944603</v>
      </c>
      <c r="R110" s="113">
        <f>'Feuil1 ne pas supprimer'!W96</f>
        <v>352</v>
      </c>
      <c r="S110" s="8">
        <f t="shared" si="101"/>
        <v>33.619866284622731</v>
      </c>
      <c r="T110" s="113">
        <f>'Feuil1 ne pas supprimer'!Z96</f>
        <v>46</v>
      </c>
      <c r="U110" s="8">
        <f t="shared" si="102"/>
        <v>4.3935052531041068</v>
      </c>
      <c r="V110" s="113">
        <f>'Feuil1 ne pas supprimer'!AC96</f>
        <v>30</v>
      </c>
      <c r="W110" s="8">
        <f t="shared" si="103"/>
        <v>2.8653295128939829</v>
      </c>
      <c r="X110" s="113">
        <f>'Feuil1 ne pas supprimer'!AF96</f>
        <v>35</v>
      </c>
      <c r="Y110" s="8">
        <f t="shared" si="104"/>
        <v>3.3428844317096464</v>
      </c>
      <c r="Z110" s="113">
        <f>'Feuil1 ne pas supprimer'!AI96</f>
        <v>286</v>
      </c>
      <c r="AA110" s="8">
        <f t="shared" si="105"/>
        <v>27.316141356255969</v>
      </c>
    </row>
    <row r="111" spans="1:36">
      <c r="A111" s="59" t="s">
        <v>100</v>
      </c>
      <c r="B111" s="59" t="str">
        <f>'Feuil1 ne pas supprimer'!C97</f>
        <v>Faa'a</v>
      </c>
      <c r="C111" s="59">
        <f>'Feuil1 ne pas supprimer'!D97</f>
        <v>5</v>
      </c>
      <c r="D111" s="109">
        <f>'Feuil1 ne pas supprimer'!E97</f>
        <v>1255</v>
      </c>
      <c r="E111" s="109">
        <f>'Feuil1 ne pas supprimer'!F97</f>
        <v>870</v>
      </c>
      <c r="F111" s="109">
        <f t="shared" si="106"/>
        <v>385</v>
      </c>
      <c r="G111" s="60">
        <f t="shared" si="96"/>
        <v>69.322709163346616</v>
      </c>
      <c r="H111" s="109">
        <f>'Feuil1 ne pas supprimer'!H97</f>
        <v>9</v>
      </c>
      <c r="I111" s="118">
        <f>'Feuil1 ne pas supprimer'!I97</f>
        <v>861</v>
      </c>
      <c r="J111" s="113">
        <f>'Feuil1 ne pas supprimer'!K97</f>
        <v>7</v>
      </c>
      <c r="K111" s="8">
        <f t="shared" si="97"/>
        <v>0.81300813008130091</v>
      </c>
      <c r="L111" s="113">
        <f>'Feuil1 ne pas supprimer'!N97</f>
        <v>285</v>
      </c>
      <c r="M111" s="8">
        <f t="shared" si="98"/>
        <v>33.10104529616725</v>
      </c>
      <c r="N111" s="113">
        <f>'Feuil1 ne pas supprimer'!Q97</f>
        <v>2</v>
      </c>
      <c r="O111" s="8">
        <f t="shared" si="99"/>
        <v>0.23228803716608595</v>
      </c>
      <c r="P111" s="113">
        <f>'Feuil1 ne pas supprimer'!T97</f>
        <v>14</v>
      </c>
      <c r="Q111" s="8">
        <f t="shared" si="100"/>
        <v>1.6260162601626018</v>
      </c>
      <c r="R111" s="113">
        <f>'Feuil1 ne pas supprimer'!W97</f>
        <v>302</v>
      </c>
      <c r="S111" s="8">
        <f t="shared" si="101"/>
        <v>35.075493612078979</v>
      </c>
      <c r="T111" s="113">
        <f>'Feuil1 ne pas supprimer'!Z97</f>
        <v>55</v>
      </c>
      <c r="U111" s="8">
        <f t="shared" si="102"/>
        <v>6.3879210220673635</v>
      </c>
      <c r="V111" s="113">
        <f>'Feuil1 ne pas supprimer'!AC97</f>
        <v>18</v>
      </c>
      <c r="W111" s="8">
        <f t="shared" si="103"/>
        <v>2.0905923344947737</v>
      </c>
      <c r="X111" s="113">
        <f>'Feuil1 ne pas supprimer'!AF97</f>
        <v>16</v>
      </c>
      <c r="Y111" s="8">
        <f t="shared" si="104"/>
        <v>1.8583042973286876</v>
      </c>
      <c r="Z111" s="113">
        <f>'Feuil1 ne pas supprimer'!AI97</f>
        <v>162</v>
      </c>
      <c r="AA111" s="8">
        <f t="shared" si="105"/>
        <v>18.815331010452962</v>
      </c>
    </row>
    <row r="112" spans="1:36">
      <c r="A112" s="59" t="s">
        <v>100</v>
      </c>
      <c r="B112" s="59" t="str">
        <f>'Feuil1 ne pas supprimer'!C98</f>
        <v>Faa'a</v>
      </c>
      <c r="C112" s="59">
        <f>'Feuil1 ne pas supprimer'!D98</f>
        <v>6</v>
      </c>
      <c r="D112" s="109">
        <f>'Feuil1 ne pas supprimer'!E98</f>
        <v>1058</v>
      </c>
      <c r="E112" s="109">
        <f>'Feuil1 ne pas supprimer'!F98</f>
        <v>659</v>
      </c>
      <c r="F112" s="109">
        <f t="shared" si="106"/>
        <v>399</v>
      </c>
      <c r="G112" s="60">
        <f t="shared" si="96"/>
        <v>62.287334593572773</v>
      </c>
      <c r="H112" s="109">
        <f>'Feuil1 ne pas supprimer'!H98</f>
        <v>8</v>
      </c>
      <c r="I112" s="118">
        <f>'Feuil1 ne pas supprimer'!I98</f>
        <v>651</v>
      </c>
      <c r="J112" s="113">
        <f>'Feuil1 ne pas supprimer'!K98</f>
        <v>6</v>
      </c>
      <c r="K112" s="8">
        <f t="shared" si="97"/>
        <v>0.92165898617511521</v>
      </c>
      <c r="L112" s="113">
        <f>'Feuil1 ne pas supprimer'!N98</f>
        <v>251</v>
      </c>
      <c r="M112" s="8">
        <f t="shared" si="98"/>
        <v>38.556067588325654</v>
      </c>
      <c r="N112" s="113">
        <f>'Feuil1 ne pas supprimer'!Q98</f>
        <v>0</v>
      </c>
      <c r="O112" s="8">
        <f t="shared" si="99"/>
        <v>0</v>
      </c>
      <c r="P112" s="113">
        <f>'Feuil1 ne pas supprimer'!T98</f>
        <v>9</v>
      </c>
      <c r="Q112" s="8">
        <f t="shared" si="100"/>
        <v>1.3824884792626728</v>
      </c>
      <c r="R112" s="113">
        <f>'Feuil1 ne pas supprimer'!W98</f>
        <v>216</v>
      </c>
      <c r="S112" s="8">
        <f t="shared" si="101"/>
        <v>33.179723502304149</v>
      </c>
      <c r="T112" s="113">
        <f>'Feuil1 ne pas supprimer'!Z98</f>
        <v>31</v>
      </c>
      <c r="U112" s="8">
        <f t="shared" si="102"/>
        <v>4.7619047619047619</v>
      </c>
      <c r="V112" s="113">
        <f>'Feuil1 ne pas supprimer'!AC98</f>
        <v>14</v>
      </c>
      <c r="W112" s="8">
        <f t="shared" si="103"/>
        <v>2.1505376344086025</v>
      </c>
      <c r="X112" s="113">
        <f>'Feuil1 ne pas supprimer'!AF98</f>
        <v>6</v>
      </c>
      <c r="Y112" s="8">
        <f t="shared" si="104"/>
        <v>0.92165898617511521</v>
      </c>
      <c r="Z112" s="113">
        <f>'Feuil1 ne pas supprimer'!AI98</f>
        <v>118</v>
      </c>
      <c r="AA112" s="8">
        <f t="shared" si="105"/>
        <v>18.125960061443934</v>
      </c>
    </row>
    <row r="113" spans="1:36">
      <c r="A113" s="59" t="s">
        <v>100</v>
      </c>
      <c r="B113" s="59" t="str">
        <f>'Feuil1 ne pas supprimer'!C99</f>
        <v>Faa'a</v>
      </c>
      <c r="C113" s="59">
        <f>'Feuil1 ne pas supprimer'!D99</f>
        <v>7</v>
      </c>
      <c r="D113" s="109">
        <f>'Feuil1 ne pas supprimer'!E99</f>
        <v>991</v>
      </c>
      <c r="E113" s="109">
        <f>'Feuil1 ne pas supprimer'!F99</f>
        <v>653</v>
      </c>
      <c r="F113" s="109">
        <f t="shared" si="106"/>
        <v>338</v>
      </c>
      <c r="G113" s="60">
        <f t="shared" si="96"/>
        <v>65.893037336024221</v>
      </c>
      <c r="H113" s="109">
        <f>'Feuil1 ne pas supprimer'!H99</f>
        <v>11</v>
      </c>
      <c r="I113" s="118">
        <f>'Feuil1 ne pas supprimer'!I99</f>
        <v>642</v>
      </c>
      <c r="J113" s="113">
        <f>'Feuil1 ne pas supprimer'!K99</f>
        <v>1</v>
      </c>
      <c r="K113" s="8">
        <f t="shared" si="97"/>
        <v>0.1557632398753894</v>
      </c>
      <c r="L113" s="113">
        <f>'Feuil1 ne pas supprimer'!N99</f>
        <v>377</v>
      </c>
      <c r="M113" s="8">
        <f t="shared" si="98"/>
        <v>58.72274143302181</v>
      </c>
      <c r="N113" s="113">
        <f>'Feuil1 ne pas supprimer'!Q99</f>
        <v>0</v>
      </c>
      <c r="O113" s="8">
        <f t="shared" si="99"/>
        <v>0</v>
      </c>
      <c r="P113" s="113">
        <f>'Feuil1 ne pas supprimer'!T99</f>
        <v>15</v>
      </c>
      <c r="Q113" s="8">
        <f t="shared" si="100"/>
        <v>2.3364485981308412</v>
      </c>
      <c r="R113" s="113">
        <f>'Feuil1 ne pas supprimer'!W99</f>
        <v>151</v>
      </c>
      <c r="S113" s="8">
        <f t="shared" si="101"/>
        <v>23.5202492211838</v>
      </c>
      <c r="T113" s="113">
        <f>'Feuil1 ne pas supprimer'!Z99</f>
        <v>24</v>
      </c>
      <c r="U113" s="8">
        <f t="shared" si="102"/>
        <v>3.7383177570093453</v>
      </c>
      <c r="V113" s="113">
        <f>'Feuil1 ne pas supprimer'!AC99</f>
        <v>11</v>
      </c>
      <c r="W113" s="8">
        <f t="shared" si="103"/>
        <v>1.7133956386292832</v>
      </c>
      <c r="X113" s="113">
        <f>'Feuil1 ne pas supprimer'!AF99</f>
        <v>4</v>
      </c>
      <c r="Y113" s="8">
        <f t="shared" si="104"/>
        <v>0.62305295950155759</v>
      </c>
      <c r="Z113" s="113">
        <f>'Feuil1 ne pas supprimer'!AI99</f>
        <v>59</v>
      </c>
      <c r="AA113" s="8">
        <f t="shared" si="105"/>
        <v>9.1900311526479754</v>
      </c>
    </row>
    <row r="114" spans="1:36">
      <c r="A114" s="59" t="s">
        <v>100</v>
      </c>
      <c r="B114" s="59" t="str">
        <f>'Feuil1 ne pas supprimer'!C100</f>
        <v>Faa'a</v>
      </c>
      <c r="C114" s="59">
        <f>'Feuil1 ne pas supprimer'!D100</f>
        <v>8</v>
      </c>
      <c r="D114" s="109">
        <f>'Feuil1 ne pas supprimer'!E100</f>
        <v>1030</v>
      </c>
      <c r="E114" s="109">
        <f>'Feuil1 ne pas supprimer'!F100</f>
        <v>668</v>
      </c>
      <c r="F114" s="109">
        <f t="shared" si="106"/>
        <v>362</v>
      </c>
      <c r="G114" s="60">
        <f t="shared" si="96"/>
        <v>64.854368932038824</v>
      </c>
      <c r="H114" s="109">
        <f>'Feuil1 ne pas supprimer'!H100</f>
        <v>12</v>
      </c>
      <c r="I114" s="118">
        <f>'Feuil1 ne pas supprimer'!I100</f>
        <v>656</v>
      </c>
      <c r="J114" s="113">
        <f>'Feuil1 ne pas supprimer'!K100</f>
        <v>2</v>
      </c>
      <c r="K114" s="8">
        <f t="shared" si="97"/>
        <v>0.3048780487804878</v>
      </c>
      <c r="L114" s="113">
        <f>'Feuil1 ne pas supprimer'!N100</f>
        <v>379</v>
      </c>
      <c r="M114" s="8">
        <f t="shared" si="98"/>
        <v>57.774390243902438</v>
      </c>
      <c r="N114" s="113">
        <f>'Feuil1 ne pas supprimer'!Q100</f>
        <v>0</v>
      </c>
      <c r="O114" s="8">
        <f t="shared" si="99"/>
        <v>0</v>
      </c>
      <c r="P114" s="113">
        <f>'Feuil1 ne pas supprimer'!T100</f>
        <v>11</v>
      </c>
      <c r="Q114" s="8">
        <f t="shared" si="100"/>
        <v>1.6768292682926831</v>
      </c>
      <c r="R114" s="113">
        <f>'Feuil1 ne pas supprimer'!W100</f>
        <v>135</v>
      </c>
      <c r="S114" s="8">
        <f t="shared" si="101"/>
        <v>20.579268292682926</v>
      </c>
      <c r="T114" s="113">
        <f>'Feuil1 ne pas supprimer'!Z100</f>
        <v>42</v>
      </c>
      <c r="U114" s="8">
        <f t="shared" si="102"/>
        <v>6.4024390243902438</v>
      </c>
      <c r="V114" s="113">
        <f>'Feuil1 ne pas supprimer'!AC100</f>
        <v>13</v>
      </c>
      <c r="W114" s="8">
        <f t="shared" si="103"/>
        <v>1.9817073170731707</v>
      </c>
      <c r="X114" s="113">
        <f>'Feuil1 ne pas supprimer'!AF100</f>
        <v>4</v>
      </c>
      <c r="Y114" s="8">
        <f t="shared" si="104"/>
        <v>0.6097560975609756</v>
      </c>
      <c r="Z114" s="113">
        <f>'Feuil1 ne pas supprimer'!AI100</f>
        <v>70</v>
      </c>
      <c r="AA114" s="8">
        <f t="shared" si="105"/>
        <v>10.670731707317072</v>
      </c>
    </row>
    <row r="115" spans="1:36">
      <c r="A115" s="59" t="s">
        <v>100</v>
      </c>
      <c r="B115" s="59" t="str">
        <f>'Feuil1 ne pas supprimer'!C101</f>
        <v>Faa'a</v>
      </c>
      <c r="C115" s="59">
        <f>'Feuil1 ne pas supprimer'!D101</f>
        <v>9</v>
      </c>
      <c r="D115" s="109">
        <f>'Feuil1 ne pas supprimer'!E101</f>
        <v>992</v>
      </c>
      <c r="E115" s="109">
        <f>'Feuil1 ne pas supprimer'!F101</f>
        <v>664</v>
      </c>
      <c r="F115" s="109">
        <f t="shared" si="106"/>
        <v>328</v>
      </c>
      <c r="G115" s="60">
        <f t="shared" si="96"/>
        <v>66.935483870967744</v>
      </c>
      <c r="H115" s="109">
        <f>'Feuil1 ne pas supprimer'!H101</f>
        <v>11</v>
      </c>
      <c r="I115" s="118">
        <f>'Feuil1 ne pas supprimer'!I101</f>
        <v>653</v>
      </c>
      <c r="J115" s="113">
        <f>'Feuil1 ne pas supprimer'!K101</f>
        <v>5</v>
      </c>
      <c r="K115" s="8">
        <f t="shared" si="97"/>
        <v>0.76569678407350694</v>
      </c>
      <c r="L115" s="113">
        <f>'Feuil1 ne pas supprimer'!N101</f>
        <v>310</v>
      </c>
      <c r="M115" s="8">
        <f t="shared" si="98"/>
        <v>47.473200612557427</v>
      </c>
      <c r="N115" s="113">
        <f>'Feuil1 ne pas supprimer'!Q101</f>
        <v>2</v>
      </c>
      <c r="O115" s="8">
        <f t="shared" si="99"/>
        <v>0.30627871362940279</v>
      </c>
      <c r="P115" s="113">
        <f>'Feuil1 ne pas supprimer'!T101</f>
        <v>15</v>
      </c>
      <c r="Q115" s="8">
        <f t="shared" si="100"/>
        <v>2.2970903522205206</v>
      </c>
      <c r="R115" s="113">
        <f>'Feuil1 ne pas supprimer'!W101</f>
        <v>187</v>
      </c>
      <c r="S115" s="8">
        <f t="shared" si="101"/>
        <v>28.637059724349157</v>
      </c>
      <c r="T115" s="113">
        <f>'Feuil1 ne pas supprimer'!Z101</f>
        <v>26</v>
      </c>
      <c r="U115" s="8">
        <f t="shared" si="102"/>
        <v>3.9816232771822357</v>
      </c>
      <c r="V115" s="113">
        <f>'Feuil1 ne pas supprimer'!AC101</f>
        <v>12</v>
      </c>
      <c r="W115" s="8">
        <f t="shared" si="103"/>
        <v>1.8376722817764166</v>
      </c>
      <c r="X115" s="113">
        <f>'Feuil1 ne pas supprimer'!AF101</f>
        <v>5</v>
      </c>
      <c r="Y115" s="8">
        <f t="shared" si="104"/>
        <v>0.76569678407350694</v>
      </c>
      <c r="Z115" s="113">
        <f>'Feuil1 ne pas supprimer'!AI101</f>
        <v>91</v>
      </c>
      <c r="AA115" s="8">
        <f t="shared" si="105"/>
        <v>13.935681470137826</v>
      </c>
    </row>
    <row r="116" spans="1:36">
      <c r="A116" s="59" t="s">
        <v>100</v>
      </c>
      <c r="B116" s="59" t="str">
        <f>'Feuil1 ne pas supprimer'!C102</f>
        <v>Faa'a</v>
      </c>
      <c r="C116" s="59">
        <f>'Feuil1 ne pas supprimer'!D102</f>
        <v>10</v>
      </c>
      <c r="D116" s="109">
        <f>'Feuil1 ne pas supprimer'!E102</f>
        <v>1295</v>
      </c>
      <c r="E116" s="109">
        <f>'Feuil1 ne pas supprimer'!F102</f>
        <v>785</v>
      </c>
      <c r="F116" s="109">
        <f t="shared" si="106"/>
        <v>510</v>
      </c>
      <c r="G116" s="60">
        <f t="shared" si="96"/>
        <v>60.617760617760617</v>
      </c>
      <c r="H116" s="109">
        <f>'Feuil1 ne pas supprimer'!H102</f>
        <v>9</v>
      </c>
      <c r="I116" s="118">
        <f>'Feuil1 ne pas supprimer'!I102</f>
        <v>776</v>
      </c>
      <c r="J116" s="113">
        <f>'Feuil1 ne pas supprimer'!K102</f>
        <v>7</v>
      </c>
      <c r="K116" s="8">
        <f t="shared" si="97"/>
        <v>0.902061855670103</v>
      </c>
      <c r="L116" s="113">
        <f>'Feuil1 ne pas supprimer'!N102</f>
        <v>243</v>
      </c>
      <c r="M116" s="8">
        <f t="shared" si="98"/>
        <v>31.314432989690722</v>
      </c>
      <c r="N116" s="113">
        <f>'Feuil1 ne pas supprimer'!Q102</f>
        <v>2</v>
      </c>
      <c r="O116" s="8">
        <f t="shared" si="99"/>
        <v>0.25773195876288657</v>
      </c>
      <c r="P116" s="113">
        <f>'Feuil1 ne pas supprimer'!T102</f>
        <v>19</v>
      </c>
      <c r="Q116" s="8">
        <f t="shared" si="100"/>
        <v>2.4484536082474229</v>
      </c>
      <c r="R116" s="113">
        <f>'Feuil1 ne pas supprimer'!W102</f>
        <v>246</v>
      </c>
      <c r="S116" s="8">
        <f t="shared" si="101"/>
        <v>31.701030927835049</v>
      </c>
      <c r="T116" s="113">
        <f>'Feuil1 ne pas supprimer'!Z102</f>
        <v>35</v>
      </c>
      <c r="U116" s="8">
        <f t="shared" si="102"/>
        <v>4.5103092783505154</v>
      </c>
      <c r="V116" s="113">
        <f>'Feuil1 ne pas supprimer'!AC102</f>
        <v>26</v>
      </c>
      <c r="W116" s="8">
        <f t="shared" si="103"/>
        <v>3.3505154639175259</v>
      </c>
      <c r="X116" s="113">
        <f>'Feuil1 ne pas supprimer'!AF102</f>
        <v>16</v>
      </c>
      <c r="Y116" s="8">
        <f t="shared" si="104"/>
        <v>2.0618556701030926</v>
      </c>
      <c r="Z116" s="113">
        <f>'Feuil1 ne pas supprimer'!AI102</f>
        <v>182</v>
      </c>
      <c r="AA116" s="8">
        <f t="shared" si="105"/>
        <v>23.453608247422679</v>
      </c>
    </row>
    <row r="117" spans="1:36">
      <c r="A117" s="59" t="s">
        <v>100</v>
      </c>
      <c r="B117" s="59" t="str">
        <f>'Feuil1 ne pas supprimer'!C103</f>
        <v>Faa'a</v>
      </c>
      <c r="C117" s="59">
        <f>'Feuil1 ne pas supprimer'!D103</f>
        <v>11</v>
      </c>
      <c r="D117" s="109">
        <f>'Feuil1 ne pas supprimer'!E103</f>
        <v>1249</v>
      </c>
      <c r="E117" s="109">
        <f>'Feuil1 ne pas supprimer'!F103</f>
        <v>825</v>
      </c>
      <c r="F117" s="109">
        <f t="shared" si="106"/>
        <v>424</v>
      </c>
      <c r="G117" s="60">
        <f t="shared" si="96"/>
        <v>66.052842273819053</v>
      </c>
      <c r="H117" s="109">
        <f>'Feuil1 ne pas supprimer'!H103</f>
        <v>12</v>
      </c>
      <c r="I117" s="118">
        <f>'Feuil1 ne pas supprimer'!I103</f>
        <v>813</v>
      </c>
      <c r="J117" s="113">
        <f>'Feuil1 ne pas supprimer'!K103</f>
        <v>7</v>
      </c>
      <c r="K117" s="8">
        <f t="shared" si="97"/>
        <v>0.86100861008610086</v>
      </c>
      <c r="L117" s="113">
        <f>'Feuil1 ne pas supprimer'!N103</f>
        <v>295</v>
      </c>
      <c r="M117" s="8">
        <f t="shared" si="98"/>
        <v>36.285362853628541</v>
      </c>
      <c r="N117" s="113">
        <f>'Feuil1 ne pas supprimer'!Q103</f>
        <v>1</v>
      </c>
      <c r="O117" s="8">
        <f t="shared" si="99"/>
        <v>0.12300123001230012</v>
      </c>
      <c r="P117" s="113">
        <f>'Feuil1 ne pas supprimer'!T103</f>
        <v>24</v>
      </c>
      <c r="Q117" s="8">
        <f t="shared" si="100"/>
        <v>2.9520295202952029</v>
      </c>
      <c r="R117" s="113">
        <f>'Feuil1 ne pas supprimer'!W103</f>
        <v>263</v>
      </c>
      <c r="S117" s="8">
        <f t="shared" si="101"/>
        <v>32.349323493234934</v>
      </c>
      <c r="T117" s="113">
        <f>'Feuil1 ne pas supprimer'!Z103</f>
        <v>47</v>
      </c>
      <c r="U117" s="8">
        <f t="shared" si="102"/>
        <v>5.7810578105781056</v>
      </c>
      <c r="V117" s="113">
        <f>'Feuil1 ne pas supprimer'!AC103</f>
        <v>18</v>
      </c>
      <c r="W117" s="8">
        <f t="shared" si="103"/>
        <v>2.214022140221402</v>
      </c>
      <c r="X117" s="113">
        <f>'Feuil1 ne pas supprimer'!AF103</f>
        <v>38</v>
      </c>
      <c r="Y117" s="8">
        <f t="shared" si="104"/>
        <v>4.6740467404674044</v>
      </c>
      <c r="Z117" s="113">
        <f>'Feuil1 ne pas supprimer'!AI103</f>
        <v>120</v>
      </c>
      <c r="AA117" s="8">
        <f t="shared" si="105"/>
        <v>14.760147601476014</v>
      </c>
    </row>
    <row r="118" spans="1:36">
      <c r="A118" s="59" t="s">
        <v>100</v>
      </c>
      <c r="B118" s="59" t="str">
        <f>'Feuil1 ne pas supprimer'!C104</f>
        <v>Faa'a</v>
      </c>
      <c r="C118" s="59">
        <f>'Feuil1 ne pas supprimer'!D104</f>
        <v>12</v>
      </c>
      <c r="D118" s="109">
        <f>'Feuil1 ne pas supprimer'!E104</f>
        <v>1767</v>
      </c>
      <c r="E118" s="109">
        <f>'Feuil1 ne pas supprimer'!F104</f>
        <v>1180</v>
      </c>
      <c r="F118" s="109">
        <f t="shared" si="106"/>
        <v>587</v>
      </c>
      <c r="G118" s="60">
        <f t="shared" si="96"/>
        <v>66.779852857951326</v>
      </c>
      <c r="H118" s="109">
        <f>'Feuil1 ne pas supprimer'!H104</f>
        <v>15</v>
      </c>
      <c r="I118" s="118">
        <f>'Feuil1 ne pas supprimer'!I104</f>
        <v>1165</v>
      </c>
      <c r="J118" s="113">
        <f>'Feuil1 ne pas supprimer'!K104</f>
        <v>4</v>
      </c>
      <c r="K118" s="8">
        <f t="shared" si="97"/>
        <v>0.34334763948497854</v>
      </c>
      <c r="L118" s="113">
        <f>'Feuil1 ne pas supprimer'!N104</f>
        <v>454</v>
      </c>
      <c r="M118" s="8">
        <f t="shared" si="98"/>
        <v>38.969957081545061</v>
      </c>
      <c r="N118" s="113">
        <f>'Feuil1 ne pas supprimer'!Q104</f>
        <v>4</v>
      </c>
      <c r="O118" s="8">
        <f t="shared" si="99"/>
        <v>0.34334763948497854</v>
      </c>
      <c r="P118" s="113">
        <f>'Feuil1 ne pas supprimer'!T104</f>
        <v>18</v>
      </c>
      <c r="Q118" s="8">
        <f t="shared" si="100"/>
        <v>1.5450643776824033</v>
      </c>
      <c r="R118" s="113">
        <f>'Feuil1 ne pas supprimer'!W104</f>
        <v>394</v>
      </c>
      <c r="S118" s="8">
        <f t="shared" si="101"/>
        <v>33.819742489270389</v>
      </c>
      <c r="T118" s="113">
        <f>'Feuil1 ne pas supprimer'!Z104</f>
        <v>50</v>
      </c>
      <c r="U118" s="8">
        <f t="shared" si="102"/>
        <v>4.2918454935622314</v>
      </c>
      <c r="V118" s="113">
        <f>'Feuil1 ne pas supprimer'!AC104</f>
        <v>45</v>
      </c>
      <c r="W118" s="8">
        <f t="shared" si="103"/>
        <v>3.8626609442060089</v>
      </c>
      <c r="X118" s="113">
        <f>'Feuil1 ne pas supprimer'!AF104</f>
        <v>23</v>
      </c>
      <c r="Y118" s="8">
        <f t="shared" si="104"/>
        <v>1.9742489270386268</v>
      </c>
      <c r="Z118" s="113">
        <f>'Feuil1 ne pas supprimer'!AI104</f>
        <v>173</v>
      </c>
      <c r="AA118" s="8">
        <f t="shared" si="105"/>
        <v>14.849785407725321</v>
      </c>
    </row>
    <row r="119" spans="1:36">
      <c r="A119" s="59" t="s">
        <v>100</v>
      </c>
      <c r="B119" s="59" t="str">
        <f>'Feuil1 ne pas supprimer'!C105</f>
        <v>Faa'a</v>
      </c>
      <c r="C119" s="59">
        <f>'Feuil1 ne pas supprimer'!D105</f>
        <v>13</v>
      </c>
      <c r="D119" s="109">
        <f>'Feuil1 ne pas supprimer'!E105</f>
        <v>1251</v>
      </c>
      <c r="E119" s="109">
        <f>'Feuil1 ne pas supprimer'!F105</f>
        <v>789</v>
      </c>
      <c r="F119" s="109">
        <f t="shared" si="106"/>
        <v>462</v>
      </c>
      <c r="G119" s="60">
        <f t="shared" si="96"/>
        <v>63.069544364508388</v>
      </c>
      <c r="H119" s="109">
        <f>'Feuil1 ne pas supprimer'!H105</f>
        <v>7</v>
      </c>
      <c r="I119" s="118">
        <f>'Feuil1 ne pas supprimer'!I105</f>
        <v>782</v>
      </c>
      <c r="J119" s="113">
        <f>'Feuil1 ne pas supprimer'!K105</f>
        <v>4</v>
      </c>
      <c r="K119" s="8">
        <f t="shared" si="97"/>
        <v>0.51150895140664965</v>
      </c>
      <c r="L119" s="113">
        <f>'Feuil1 ne pas supprimer'!N105</f>
        <v>342</v>
      </c>
      <c r="M119" s="8">
        <f t="shared" si="98"/>
        <v>43.734015345268539</v>
      </c>
      <c r="N119" s="113">
        <f>'Feuil1 ne pas supprimer'!Q105</f>
        <v>3</v>
      </c>
      <c r="O119" s="8">
        <f t="shared" si="99"/>
        <v>0.38363171355498721</v>
      </c>
      <c r="P119" s="113">
        <f>'Feuil1 ne pas supprimer'!T105</f>
        <v>19</v>
      </c>
      <c r="Q119" s="8">
        <f t="shared" si="100"/>
        <v>2.4296675191815855</v>
      </c>
      <c r="R119" s="113">
        <f>'Feuil1 ne pas supprimer'!W105</f>
        <v>288</v>
      </c>
      <c r="S119" s="8">
        <f t="shared" si="101"/>
        <v>36.828644501278774</v>
      </c>
      <c r="T119" s="113">
        <f>'Feuil1 ne pas supprimer'!Z105</f>
        <v>34</v>
      </c>
      <c r="U119" s="8">
        <f t="shared" si="102"/>
        <v>4.3478260869565215</v>
      </c>
      <c r="V119" s="113">
        <f>'Feuil1 ne pas supprimer'!AC105</f>
        <v>6</v>
      </c>
      <c r="W119" s="8">
        <f t="shared" si="103"/>
        <v>0.76726342710997442</v>
      </c>
      <c r="X119" s="113">
        <f>'Feuil1 ne pas supprimer'!AF105</f>
        <v>7</v>
      </c>
      <c r="Y119" s="8">
        <f t="shared" si="104"/>
        <v>0.8951406649616368</v>
      </c>
      <c r="Z119" s="113">
        <f>'Feuil1 ne pas supprimer'!AI105</f>
        <v>79</v>
      </c>
      <c r="AA119" s="8">
        <f t="shared" si="105"/>
        <v>10.102301790281331</v>
      </c>
    </row>
    <row r="120" spans="1:36">
      <c r="A120" s="59" t="s">
        <v>100</v>
      </c>
      <c r="B120" s="59" t="str">
        <f>'Feuil1 ne pas supprimer'!C106</f>
        <v>Faa'a</v>
      </c>
      <c r="C120" s="59">
        <f>'Feuil1 ne pas supprimer'!D106</f>
        <v>14</v>
      </c>
      <c r="D120" s="109">
        <f>'Feuil1 ne pas supprimer'!E106</f>
        <v>1740</v>
      </c>
      <c r="E120" s="109">
        <f>'Feuil1 ne pas supprimer'!F106</f>
        <v>1085</v>
      </c>
      <c r="F120" s="109">
        <f t="shared" si="106"/>
        <v>655</v>
      </c>
      <c r="G120" s="60">
        <f t="shared" si="96"/>
        <v>62.356321839080465</v>
      </c>
      <c r="H120" s="109">
        <f>'Feuil1 ne pas supprimer'!H106</f>
        <v>23</v>
      </c>
      <c r="I120" s="118">
        <f>'Feuil1 ne pas supprimer'!I106</f>
        <v>1062</v>
      </c>
      <c r="J120" s="113">
        <f>'Feuil1 ne pas supprimer'!K106</f>
        <v>5</v>
      </c>
      <c r="K120" s="8">
        <f t="shared" si="97"/>
        <v>0.47080979284369112</v>
      </c>
      <c r="L120" s="113">
        <f>'Feuil1 ne pas supprimer'!N106</f>
        <v>418</v>
      </c>
      <c r="M120" s="8">
        <f t="shared" si="98"/>
        <v>39.359698681732581</v>
      </c>
      <c r="N120" s="113">
        <f>'Feuil1 ne pas supprimer'!Q106</f>
        <v>4</v>
      </c>
      <c r="O120" s="8">
        <f t="shared" si="99"/>
        <v>0.37664783427495291</v>
      </c>
      <c r="P120" s="113">
        <f>'Feuil1 ne pas supprimer'!T106</f>
        <v>20</v>
      </c>
      <c r="Q120" s="8">
        <f t="shared" si="100"/>
        <v>1.8832391713747645</v>
      </c>
      <c r="R120" s="113">
        <f>'Feuil1 ne pas supprimer'!W106</f>
        <v>337</v>
      </c>
      <c r="S120" s="8">
        <f t="shared" si="101"/>
        <v>31.732580037664782</v>
      </c>
      <c r="T120" s="113">
        <f>'Feuil1 ne pas supprimer'!Z106</f>
        <v>35</v>
      </c>
      <c r="U120" s="8">
        <f t="shared" si="102"/>
        <v>3.2956685499058378</v>
      </c>
      <c r="V120" s="113">
        <f>'Feuil1 ne pas supprimer'!AC106</f>
        <v>22</v>
      </c>
      <c r="W120" s="8">
        <f t="shared" si="103"/>
        <v>2.0715630885122414</v>
      </c>
      <c r="X120" s="113">
        <f>'Feuil1 ne pas supprimer'!AF106</f>
        <v>20</v>
      </c>
      <c r="Y120" s="8">
        <f t="shared" si="104"/>
        <v>1.8832391713747645</v>
      </c>
      <c r="Z120" s="113">
        <f>'Feuil1 ne pas supprimer'!AI106</f>
        <v>201</v>
      </c>
      <c r="AA120" s="8">
        <f t="shared" si="105"/>
        <v>18.926553672316384</v>
      </c>
    </row>
    <row r="121" spans="1:36">
      <c r="A121" s="3" t="s">
        <v>100</v>
      </c>
      <c r="B121" s="3" t="s">
        <v>38</v>
      </c>
      <c r="C121" s="3"/>
      <c r="D121" s="108">
        <f>SUM(D122:D135)</f>
        <v>16902</v>
      </c>
      <c r="E121" s="108">
        <f>SUM(E122:E135)</f>
        <v>12073</v>
      </c>
      <c r="F121" s="108">
        <f>D121-E121</f>
        <v>4829</v>
      </c>
      <c r="G121" s="14">
        <f>E121/D121*100</f>
        <v>71.429416637084358</v>
      </c>
      <c r="H121" s="108">
        <f>E121-I121</f>
        <v>171</v>
      </c>
      <c r="I121" s="117">
        <f>SUM(I122:I135)</f>
        <v>11902</v>
      </c>
      <c r="J121" s="108">
        <f>SUM(J122:J135)</f>
        <v>100</v>
      </c>
      <c r="K121" s="16">
        <f>J121/$I121*100</f>
        <v>0.8401949252226516</v>
      </c>
      <c r="L121" s="108">
        <f>SUM(L122:L135)</f>
        <v>2134</v>
      </c>
      <c r="M121" s="16">
        <f>L121/$I121*100</f>
        <v>17.929759704251385</v>
      </c>
      <c r="N121" s="108">
        <f>SUM(N122:N135)</f>
        <v>21</v>
      </c>
      <c r="O121" s="16">
        <f>N121/$I121*100</f>
        <v>0.17644093429675684</v>
      </c>
      <c r="P121" s="108">
        <f>SUM(P122:P135)</f>
        <v>169</v>
      </c>
      <c r="Q121" s="16">
        <f>P121/$I121*100</f>
        <v>1.4199294236262812</v>
      </c>
      <c r="R121" s="108">
        <f>SUM(R122:R135)</f>
        <v>4507</v>
      </c>
      <c r="S121" s="16">
        <f>R121/$I121*100</f>
        <v>37.867585279784912</v>
      </c>
      <c r="T121" s="108">
        <f>SUM(T122:T135)</f>
        <v>460</v>
      </c>
      <c r="U121" s="16">
        <f>T121/$I121*100</f>
        <v>3.864896656024198</v>
      </c>
      <c r="V121" s="108">
        <f>SUM(V122:V135)</f>
        <v>451</v>
      </c>
      <c r="W121" s="16">
        <f>V121/$I121*100</f>
        <v>3.789279112754159</v>
      </c>
      <c r="X121" s="108">
        <f>SUM(X122:X135)</f>
        <v>275</v>
      </c>
      <c r="Y121" s="16">
        <f>X121/$I121*100</f>
        <v>2.310536044362292</v>
      </c>
      <c r="Z121" s="108">
        <f>SUM(Z122:Z135)</f>
        <v>3785</v>
      </c>
      <c r="AA121" s="16">
        <f>Z121/$I121*100</f>
        <v>31.801377919677364</v>
      </c>
    </row>
    <row r="122" spans="1:36" s="160" customFormat="1">
      <c r="A122" s="160" t="s">
        <v>100</v>
      </c>
      <c r="B122" s="160" t="str">
        <f>'Feuil1 ne pas supprimer'!C107</f>
        <v>Punaauia</v>
      </c>
      <c r="C122" s="160">
        <f>'Feuil1 ne pas supprimer'!D107</f>
        <v>1</v>
      </c>
      <c r="D122" s="161">
        <f>'Feuil1 ne pas supprimer'!E107</f>
        <v>1250</v>
      </c>
      <c r="E122" s="161">
        <f>'Feuil1 ne pas supprimer'!F107</f>
        <v>810</v>
      </c>
      <c r="F122" s="161">
        <f>D122-E122</f>
        <v>440</v>
      </c>
      <c r="G122" s="162">
        <f t="shared" si="96"/>
        <v>64.8</v>
      </c>
      <c r="H122" s="161">
        <f>'Feuil1 ne pas supprimer'!H107</f>
        <v>5</v>
      </c>
      <c r="I122" s="163">
        <f>'Feuil1 ne pas supprimer'!I107</f>
        <v>805</v>
      </c>
      <c r="J122" s="145">
        <f>'Feuil1 ne pas supprimer'!K107</f>
        <v>8</v>
      </c>
      <c r="K122" s="43">
        <f t="shared" ref="K122:K135" si="107">J122/I122*100</f>
        <v>0.99378881987577639</v>
      </c>
      <c r="L122" s="145">
        <f>'Feuil1 ne pas supprimer'!N107</f>
        <v>171</v>
      </c>
      <c r="M122" s="43">
        <f t="shared" ref="M122:M135" si="108">L122/I122*100</f>
        <v>21.242236024844722</v>
      </c>
      <c r="N122" s="145">
        <f>'Feuil1 ne pas supprimer'!Q107</f>
        <v>2</v>
      </c>
      <c r="O122" s="43">
        <f t="shared" ref="O122:O135" si="109">N122/I122*100</f>
        <v>0.2484472049689441</v>
      </c>
      <c r="P122" s="145">
        <f>'Feuil1 ne pas supprimer'!T107</f>
        <v>9</v>
      </c>
      <c r="Q122" s="43">
        <f t="shared" ref="Q122:Q135" si="110">P122/I122*100</f>
        <v>1.1180124223602486</v>
      </c>
      <c r="R122" s="145">
        <f>'Feuil1 ne pas supprimer'!W107</f>
        <v>287</v>
      </c>
      <c r="S122" s="43">
        <f t="shared" ref="S122:S135" si="111">R122/I122*100</f>
        <v>35.652173913043477</v>
      </c>
      <c r="T122" s="145">
        <f>'Feuil1 ne pas supprimer'!Z107</f>
        <v>35</v>
      </c>
      <c r="U122" s="43">
        <f t="shared" ref="U122:U135" si="112">T122/I122*100</f>
        <v>4.3478260869565215</v>
      </c>
      <c r="V122" s="145">
        <f>'Feuil1 ne pas supprimer'!AC107</f>
        <v>32</v>
      </c>
      <c r="W122" s="43">
        <f t="shared" ref="W122:W135" si="113">V122/I122*100</f>
        <v>3.9751552795031055</v>
      </c>
      <c r="X122" s="145">
        <f>'Feuil1 ne pas supprimer'!AF107</f>
        <v>22</v>
      </c>
      <c r="Y122" s="43">
        <f t="shared" ref="Y122:Y135" si="114">X122/I122*100</f>
        <v>2.7329192546583849</v>
      </c>
      <c r="Z122" s="145">
        <f>'Feuil1 ne pas supprimer'!AI107</f>
        <v>239</v>
      </c>
      <c r="AA122" s="43">
        <f t="shared" ref="AA122:AA135" si="115">Z122/I122*100</f>
        <v>29.689440993788818</v>
      </c>
      <c r="AB122" s="17"/>
      <c r="AC122" s="17"/>
      <c r="AD122" s="17"/>
      <c r="AE122" s="17"/>
      <c r="AF122" s="17"/>
      <c r="AG122" s="17"/>
      <c r="AH122" s="17"/>
      <c r="AI122" s="17"/>
      <c r="AJ122" s="17"/>
    </row>
    <row r="123" spans="1:36" s="160" customFormat="1">
      <c r="A123" s="160" t="s">
        <v>100</v>
      </c>
      <c r="B123" s="160" t="str">
        <f>'Feuil1 ne pas supprimer'!C108</f>
        <v>Punaauia</v>
      </c>
      <c r="C123" s="160">
        <f>'Feuil1 ne pas supprimer'!D108</f>
        <v>2</v>
      </c>
      <c r="D123" s="161">
        <f>'Feuil1 ne pas supprimer'!E108</f>
        <v>1101</v>
      </c>
      <c r="E123" s="161">
        <f>'Feuil1 ne pas supprimer'!F108</f>
        <v>776</v>
      </c>
      <c r="F123" s="161">
        <f t="shared" ref="F123:F135" si="116">D123-E123</f>
        <v>325</v>
      </c>
      <c r="G123" s="162">
        <f t="shared" si="96"/>
        <v>70.481380563124432</v>
      </c>
      <c r="H123" s="161">
        <f>'Feuil1 ne pas supprimer'!H108</f>
        <v>14</v>
      </c>
      <c r="I123" s="163">
        <f>'Feuil1 ne pas supprimer'!I108</f>
        <v>762</v>
      </c>
      <c r="J123" s="145">
        <f>'Feuil1 ne pas supprimer'!K108</f>
        <v>16</v>
      </c>
      <c r="K123" s="43">
        <f t="shared" si="107"/>
        <v>2.0997375328083989</v>
      </c>
      <c r="L123" s="145">
        <f>'Feuil1 ne pas supprimer'!N108</f>
        <v>245</v>
      </c>
      <c r="M123" s="43">
        <f t="shared" si="108"/>
        <v>32.15223097112861</v>
      </c>
      <c r="N123" s="145">
        <f>'Feuil1 ne pas supprimer'!Q108</f>
        <v>5</v>
      </c>
      <c r="O123" s="43">
        <f t="shared" si="109"/>
        <v>0.65616797900262469</v>
      </c>
      <c r="P123" s="145">
        <f>'Feuil1 ne pas supprimer'!T108</f>
        <v>17</v>
      </c>
      <c r="Q123" s="43">
        <f t="shared" si="110"/>
        <v>2.2309711286089238</v>
      </c>
      <c r="R123" s="145">
        <f>'Feuil1 ne pas supprimer'!W108</f>
        <v>247</v>
      </c>
      <c r="S123" s="43">
        <f t="shared" si="111"/>
        <v>32.414698162729664</v>
      </c>
      <c r="T123" s="145">
        <f>'Feuil1 ne pas supprimer'!Z108</f>
        <v>47</v>
      </c>
      <c r="U123" s="43">
        <f t="shared" si="112"/>
        <v>6.1679790026246719</v>
      </c>
      <c r="V123" s="145">
        <f>'Feuil1 ne pas supprimer'!AC108</f>
        <v>17</v>
      </c>
      <c r="W123" s="43">
        <f t="shared" si="113"/>
        <v>2.2309711286089238</v>
      </c>
      <c r="X123" s="145">
        <f>'Feuil1 ne pas supprimer'!AF108</f>
        <v>13</v>
      </c>
      <c r="Y123" s="43">
        <f t="shared" si="114"/>
        <v>1.7060367454068242</v>
      </c>
      <c r="Z123" s="145">
        <f>'Feuil1 ne pas supprimer'!AI108</f>
        <v>155</v>
      </c>
      <c r="AA123" s="43">
        <f t="shared" si="115"/>
        <v>20.341207349081365</v>
      </c>
      <c r="AB123" s="17"/>
      <c r="AC123" s="17"/>
      <c r="AD123" s="17"/>
      <c r="AE123" s="17"/>
      <c r="AF123" s="17"/>
      <c r="AG123" s="17"/>
      <c r="AH123" s="17"/>
      <c r="AI123" s="17"/>
      <c r="AJ123" s="17"/>
    </row>
    <row r="124" spans="1:36" s="160" customFormat="1">
      <c r="A124" s="160" t="s">
        <v>100</v>
      </c>
      <c r="B124" s="160" t="str">
        <f>'Feuil1 ne pas supprimer'!C109</f>
        <v>Punaauia</v>
      </c>
      <c r="C124" s="160">
        <f>'Feuil1 ne pas supprimer'!D109</f>
        <v>3</v>
      </c>
      <c r="D124" s="161">
        <f>'Feuil1 ne pas supprimer'!E109</f>
        <v>1093</v>
      </c>
      <c r="E124" s="161">
        <f>'Feuil1 ne pas supprimer'!F109</f>
        <v>773</v>
      </c>
      <c r="F124" s="161">
        <f t="shared" si="116"/>
        <v>320</v>
      </c>
      <c r="G124" s="162">
        <f t="shared" si="96"/>
        <v>70.722781335773107</v>
      </c>
      <c r="H124" s="161">
        <f>'Feuil1 ne pas supprimer'!H109</f>
        <v>6</v>
      </c>
      <c r="I124" s="163">
        <f>'Feuil1 ne pas supprimer'!I109</f>
        <v>767</v>
      </c>
      <c r="J124" s="145">
        <f>'Feuil1 ne pas supprimer'!K109</f>
        <v>6</v>
      </c>
      <c r="K124" s="43">
        <f t="shared" si="107"/>
        <v>0.78226857887874846</v>
      </c>
      <c r="L124" s="145">
        <f>'Feuil1 ne pas supprimer'!N109</f>
        <v>158</v>
      </c>
      <c r="M124" s="43">
        <f t="shared" si="108"/>
        <v>20.59973924380704</v>
      </c>
      <c r="N124" s="145">
        <f>'Feuil1 ne pas supprimer'!Q109</f>
        <v>2</v>
      </c>
      <c r="O124" s="43">
        <f t="shared" si="109"/>
        <v>0.2607561929595828</v>
      </c>
      <c r="P124" s="145">
        <f>'Feuil1 ne pas supprimer'!T109</f>
        <v>19</v>
      </c>
      <c r="Q124" s="43">
        <f t="shared" si="110"/>
        <v>2.4771838331160363</v>
      </c>
      <c r="R124" s="145">
        <f>'Feuil1 ne pas supprimer'!W109</f>
        <v>271</v>
      </c>
      <c r="S124" s="43">
        <f t="shared" si="111"/>
        <v>35.332464146023469</v>
      </c>
      <c r="T124" s="145">
        <f>'Feuil1 ne pas supprimer'!Z109</f>
        <v>25</v>
      </c>
      <c r="U124" s="43">
        <f t="shared" si="112"/>
        <v>3.259452411994785</v>
      </c>
      <c r="V124" s="145">
        <f>'Feuil1 ne pas supprimer'!AC109</f>
        <v>29</v>
      </c>
      <c r="W124" s="43">
        <f t="shared" si="113"/>
        <v>3.7809647979139509</v>
      </c>
      <c r="X124" s="145">
        <f>'Feuil1 ne pas supprimer'!AF109</f>
        <v>26</v>
      </c>
      <c r="Y124" s="43">
        <f t="shared" si="114"/>
        <v>3.3898305084745761</v>
      </c>
      <c r="Z124" s="145">
        <f>'Feuil1 ne pas supprimer'!AI109</f>
        <v>231</v>
      </c>
      <c r="AA124" s="43">
        <f t="shared" si="115"/>
        <v>30.117340286831812</v>
      </c>
      <c r="AB124" s="17"/>
      <c r="AC124" s="17"/>
      <c r="AD124" s="17"/>
      <c r="AE124" s="17"/>
      <c r="AF124" s="17"/>
      <c r="AG124" s="17"/>
      <c r="AH124" s="17"/>
      <c r="AI124" s="17"/>
      <c r="AJ124" s="17"/>
    </row>
    <row r="125" spans="1:36" s="160" customFormat="1">
      <c r="A125" s="160" t="s">
        <v>100</v>
      </c>
      <c r="B125" s="160" t="str">
        <f>'Feuil1 ne pas supprimer'!C110</f>
        <v>Punaauia</v>
      </c>
      <c r="C125" s="160">
        <f>'Feuil1 ne pas supprimer'!D110</f>
        <v>4</v>
      </c>
      <c r="D125" s="161">
        <f>'Feuil1 ne pas supprimer'!E110</f>
        <v>1275</v>
      </c>
      <c r="E125" s="161">
        <f>'Feuil1 ne pas supprimer'!F110</f>
        <v>957</v>
      </c>
      <c r="F125" s="161">
        <f t="shared" si="116"/>
        <v>318</v>
      </c>
      <c r="G125" s="162">
        <f t="shared" si="96"/>
        <v>75.058823529411768</v>
      </c>
      <c r="H125" s="161">
        <f>'Feuil1 ne pas supprimer'!H110</f>
        <v>8</v>
      </c>
      <c r="I125" s="163">
        <f>'Feuil1 ne pas supprimer'!I110</f>
        <v>949</v>
      </c>
      <c r="J125" s="145">
        <f>'Feuil1 ne pas supprimer'!K110</f>
        <v>8</v>
      </c>
      <c r="K125" s="43">
        <f t="shared" si="107"/>
        <v>0.84299262381454154</v>
      </c>
      <c r="L125" s="145">
        <f>'Feuil1 ne pas supprimer'!N110</f>
        <v>12</v>
      </c>
      <c r="M125" s="43">
        <f t="shared" si="108"/>
        <v>1.2644889357218125</v>
      </c>
      <c r="N125" s="145">
        <f>'Feuil1 ne pas supprimer'!Q110</f>
        <v>2</v>
      </c>
      <c r="O125" s="43">
        <f t="shared" si="109"/>
        <v>0.21074815595363539</v>
      </c>
      <c r="P125" s="145">
        <f>'Feuil1 ne pas supprimer'!T110</f>
        <v>7</v>
      </c>
      <c r="Q125" s="43">
        <f t="shared" si="110"/>
        <v>0.7376185458377239</v>
      </c>
      <c r="R125" s="145">
        <f>'Feuil1 ne pas supprimer'!W110</f>
        <v>378</v>
      </c>
      <c r="S125" s="43">
        <f t="shared" si="111"/>
        <v>39.831401475237094</v>
      </c>
      <c r="T125" s="145">
        <f>'Feuil1 ne pas supprimer'!Z110</f>
        <v>19</v>
      </c>
      <c r="U125" s="43">
        <f t="shared" si="112"/>
        <v>2.0021074815595363</v>
      </c>
      <c r="V125" s="145">
        <f>'Feuil1 ne pas supprimer'!AC110</f>
        <v>30</v>
      </c>
      <c r="W125" s="43">
        <f t="shared" si="113"/>
        <v>3.1612223393045316</v>
      </c>
      <c r="X125" s="145">
        <f>'Feuil1 ne pas supprimer'!AF110</f>
        <v>35</v>
      </c>
      <c r="Y125" s="43">
        <f t="shared" si="114"/>
        <v>3.6880927291886199</v>
      </c>
      <c r="Z125" s="145">
        <f>'Feuil1 ne pas supprimer'!AI110</f>
        <v>458</v>
      </c>
      <c r="AA125" s="43">
        <f t="shared" si="115"/>
        <v>48.261327713382506</v>
      </c>
      <c r="AB125" s="17"/>
      <c r="AC125" s="17"/>
      <c r="AD125" s="17"/>
      <c r="AE125" s="17"/>
      <c r="AF125" s="17"/>
      <c r="AG125" s="17"/>
      <c r="AH125" s="17"/>
      <c r="AI125" s="17"/>
      <c r="AJ125" s="17"/>
    </row>
    <row r="126" spans="1:36" s="160" customFormat="1">
      <c r="A126" s="160" t="s">
        <v>100</v>
      </c>
      <c r="B126" s="160" t="str">
        <f>'Feuil1 ne pas supprimer'!C111</f>
        <v>Punaauia</v>
      </c>
      <c r="C126" s="160">
        <f>'Feuil1 ne pas supprimer'!D111</f>
        <v>5</v>
      </c>
      <c r="D126" s="161">
        <f>'Feuil1 ne pas supprimer'!E111</f>
        <v>1093</v>
      </c>
      <c r="E126" s="161">
        <f>'Feuil1 ne pas supprimer'!F111</f>
        <v>804</v>
      </c>
      <c r="F126" s="161">
        <f t="shared" si="116"/>
        <v>289</v>
      </c>
      <c r="G126" s="162">
        <f t="shared" si="96"/>
        <v>73.559011893870093</v>
      </c>
      <c r="H126" s="161">
        <f>'Feuil1 ne pas supprimer'!H111</f>
        <v>13</v>
      </c>
      <c r="I126" s="163">
        <f>'Feuil1 ne pas supprimer'!I111</f>
        <v>791</v>
      </c>
      <c r="J126" s="145">
        <f>'Feuil1 ne pas supprimer'!K111</f>
        <v>4</v>
      </c>
      <c r="K126" s="43">
        <f t="shared" si="107"/>
        <v>0.50568900126422256</v>
      </c>
      <c r="L126" s="145">
        <f>'Feuil1 ne pas supprimer'!N111</f>
        <v>80</v>
      </c>
      <c r="M126" s="43">
        <f t="shared" si="108"/>
        <v>10.11378002528445</v>
      </c>
      <c r="N126" s="145">
        <f>'Feuil1 ne pas supprimer'!Q111</f>
        <v>0</v>
      </c>
      <c r="O126" s="43">
        <f t="shared" si="109"/>
        <v>0</v>
      </c>
      <c r="P126" s="145">
        <f>'Feuil1 ne pas supprimer'!T111</f>
        <v>5</v>
      </c>
      <c r="Q126" s="43">
        <f t="shared" si="110"/>
        <v>0.63211125158027814</v>
      </c>
      <c r="R126" s="145">
        <f>'Feuil1 ne pas supprimer'!W111</f>
        <v>352</v>
      </c>
      <c r="S126" s="43">
        <f t="shared" si="111"/>
        <v>44.500632111251583</v>
      </c>
      <c r="T126" s="145">
        <f>'Feuil1 ne pas supprimer'!Z111</f>
        <v>26</v>
      </c>
      <c r="U126" s="43">
        <f t="shared" si="112"/>
        <v>3.2869785082174459</v>
      </c>
      <c r="V126" s="145">
        <f>'Feuil1 ne pas supprimer'!AC111</f>
        <v>26</v>
      </c>
      <c r="W126" s="43">
        <f t="shared" si="113"/>
        <v>3.2869785082174459</v>
      </c>
      <c r="X126" s="145">
        <f>'Feuil1 ne pas supprimer'!AF111</f>
        <v>13</v>
      </c>
      <c r="Y126" s="43">
        <f t="shared" si="114"/>
        <v>1.6434892541087229</v>
      </c>
      <c r="Z126" s="145">
        <f>'Feuil1 ne pas supprimer'!AI111</f>
        <v>285</v>
      </c>
      <c r="AA126" s="43">
        <f t="shared" si="115"/>
        <v>36.030341340075857</v>
      </c>
      <c r="AB126" s="17"/>
      <c r="AC126" s="17"/>
      <c r="AD126" s="17"/>
      <c r="AE126" s="17"/>
      <c r="AF126" s="17"/>
      <c r="AG126" s="17"/>
      <c r="AH126" s="17"/>
      <c r="AI126" s="17"/>
      <c r="AJ126" s="17"/>
    </row>
    <row r="127" spans="1:36" s="160" customFormat="1">
      <c r="A127" s="160" t="s">
        <v>100</v>
      </c>
      <c r="B127" s="160" t="str">
        <f>'Feuil1 ne pas supprimer'!C112</f>
        <v>Punaauia</v>
      </c>
      <c r="C127" s="160">
        <f>'Feuil1 ne pas supprimer'!D112</f>
        <v>6</v>
      </c>
      <c r="D127" s="161">
        <f>'Feuil1 ne pas supprimer'!E112</f>
        <v>1342</v>
      </c>
      <c r="E127" s="161">
        <f>'Feuil1 ne pas supprimer'!F112</f>
        <v>983</v>
      </c>
      <c r="F127" s="161">
        <f t="shared" si="116"/>
        <v>359</v>
      </c>
      <c r="G127" s="162">
        <f t="shared" si="96"/>
        <v>73.248882265275711</v>
      </c>
      <c r="H127" s="161">
        <f>'Feuil1 ne pas supprimer'!H112</f>
        <v>22</v>
      </c>
      <c r="I127" s="163">
        <f>'Feuil1 ne pas supprimer'!I112</f>
        <v>961</v>
      </c>
      <c r="J127" s="145">
        <f>'Feuil1 ne pas supprimer'!K112</f>
        <v>5</v>
      </c>
      <c r="K127" s="43">
        <f t="shared" si="107"/>
        <v>0.52029136316337155</v>
      </c>
      <c r="L127" s="145">
        <f>'Feuil1 ne pas supprimer'!N112</f>
        <v>226</v>
      </c>
      <c r="M127" s="43">
        <f t="shared" si="108"/>
        <v>23.51716961498439</v>
      </c>
      <c r="N127" s="145">
        <f>'Feuil1 ne pas supprimer'!Q112</f>
        <v>2</v>
      </c>
      <c r="O127" s="43">
        <f t="shared" si="109"/>
        <v>0.20811654526534862</v>
      </c>
      <c r="P127" s="145">
        <f>'Feuil1 ne pas supprimer'!T112</f>
        <v>7</v>
      </c>
      <c r="Q127" s="43">
        <f t="shared" si="110"/>
        <v>0.72840790842872005</v>
      </c>
      <c r="R127" s="145">
        <f>'Feuil1 ne pas supprimer'!W112</f>
        <v>380</v>
      </c>
      <c r="S127" s="43">
        <f t="shared" si="111"/>
        <v>39.542143600416239</v>
      </c>
      <c r="T127" s="145">
        <f>'Feuil1 ne pas supprimer'!Z112</f>
        <v>30</v>
      </c>
      <c r="U127" s="43">
        <f t="shared" si="112"/>
        <v>3.1217481789802286</v>
      </c>
      <c r="V127" s="145">
        <f>'Feuil1 ne pas supprimer'!AC112</f>
        <v>28</v>
      </c>
      <c r="W127" s="43">
        <f t="shared" si="113"/>
        <v>2.9136316337148802</v>
      </c>
      <c r="X127" s="145">
        <f>'Feuil1 ne pas supprimer'!AF112</f>
        <v>24</v>
      </c>
      <c r="Y127" s="43">
        <f t="shared" si="114"/>
        <v>2.497398543184183</v>
      </c>
      <c r="Z127" s="145">
        <f>'Feuil1 ne pas supprimer'!AI112</f>
        <v>259</v>
      </c>
      <c r="AA127" s="43">
        <f t="shared" si="115"/>
        <v>26.951092611862641</v>
      </c>
      <c r="AB127" s="17"/>
      <c r="AC127" s="17"/>
      <c r="AD127" s="17"/>
      <c r="AE127" s="17"/>
      <c r="AF127" s="17"/>
      <c r="AG127" s="17"/>
      <c r="AH127" s="17"/>
      <c r="AI127" s="17"/>
      <c r="AJ127" s="17"/>
    </row>
    <row r="128" spans="1:36" s="160" customFormat="1">
      <c r="A128" s="160" t="s">
        <v>100</v>
      </c>
      <c r="B128" s="160" t="str">
        <f>'Feuil1 ne pas supprimer'!C113</f>
        <v>Punaauia</v>
      </c>
      <c r="C128" s="160">
        <f>'Feuil1 ne pas supprimer'!D113</f>
        <v>7</v>
      </c>
      <c r="D128" s="161">
        <f>'Feuil1 ne pas supprimer'!E113</f>
        <v>1238</v>
      </c>
      <c r="E128" s="161">
        <f>'Feuil1 ne pas supprimer'!F113</f>
        <v>894</v>
      </c>
      <c r="F128" s="161">
        <f t="shared" si="116"/>
        <v>344</v>
      </c>
      <c r="G128" s="162">
        <f t="shared" si="96"/>
        <v>72.213247172859454</v>
      </c>
      <c r="H128" s="161">
        <f>'Feuil1 ne pas supprimer'!H113</f>
        <v>10</v>
      </c>
      <c r="I128" s="163">
        <f>'Feuil1 ne pas supprimer'!I113</f>
        <v>884</v>
      </c>
      <c r="J128" s="145">
        <f>'Feuil1 ne pas supprimer'!K113</f>
        <v>7</v>
      </c>
      <c r="K128" s="43">
        <f t="shared" si="107"/>
        <v>0.79185520361990946</v>
      </c>
      <c r="L128" s="145">
        <f>'Feuil1 ne pas supprimer'!N113</f>
        <v>117</v>
      </c>
      <c r="M128" s="43">
        <f t="shared" si="108"/>
        <v>13.23529411764706</v>
      </c>
      <c r="N128" s="145">
        <f>'Feuil1 ne pas supprimer'!Q113</f>
        <v>1</v>
      </c>
      <c r="O128" s="43">
        <f t="shared" si="109"/>
        <v>0.11312217194570137</v>
      </c>
      <c r="P128" s="145">
        <f>'Feuil1 ne pas supprimer'!T113</f>
        <v>15</v>
      </c>
      <c r="Q128" s="43">
        <f t="shared" si="110"/>
        <v>1.6968325791855203</v>
      </c>
      <c r="R128" s="145">
        <f>'Feuil1 ne pas supprimer'!W113</f>
        <v>312</v>
      </c>
      <c r="S128" s="43">
        <f t="shared" si="111"/>
        <v>35.294117647058826</v>
      </c>
      <c r="T128" s="145">
        <f>'Feuil1 ne pas supprimer'!Z113</f>
        <v>37</v>
      </c>
      <c r="U128" s="43">
        <f t="shared" si="112"/>
        <v>4.1855203619909496</v>
      </c>
      <c r="V128" s="145">
        <f>'Feuil1 ne pas supprimer'!AC113</f>
        <v>26</v>
      </c>
      <c r="W128" s="43">
        <f t="shared" si="113"/>
        <v>2.9411764705882351</v>
      </c>
      <c r="X128" s="145">
        <f>'Feuil1 ne pas supprimer'!AF113</f>
        <v>17</v>
      </c>
      <c r="Y128" s="43">
        <f t="shared" si="114"/>
        <v>1.9230769230769231</v>
      </c>
      <c r="Z128" s="145">
        <f>'Feuil1 ne pas supprimer'!AI113</f>
        <v>352</v>
      </c>
      <c r="AA128" s="43">
        <f t="shared" si="115"/>
        <v>39.819004524886878</v>
      </c>
      <c r="AB128" s="17"/>
      <c r="AC128" s="17"/>
      <c r="AD128" s="17"/>
      <c r="AE128" s="17"/>
      <c r="AF128" s="17"/>
      <c r="AG128" s="17"/>
      <c r="AH128" s="17"/>
      <c r="AI128" s="17"/>
      <c r="AJ128" s="17"/>
    </row>
    <row r="129" spans="1:36" s="160" customFormat="1">
      <c r="A129" s="160" t="s">
        <v>100</v>
      </c>
      <c r="B129" s="160" t="str">
        <f>'Feuil1 ne pas supprimer'!C114</f>
        <v>Punaauia</v>
      </c>
      <c r="C129" s="160">
        <f>'Feuil1 ne pas supprimer'!D114</f>
        <v>8</v>
      </c>
      <c r="D129" s="161">
        <f>'Feuil1 ne pas supprimer'!E114</f>
        <v>1132</v>
      </c>
      <c r="E129" s="161">
        <f>'Feuil1 ne pas supprimer'!F114</f>
        <v>863</v>
      </c>
      <c r="F129" s="161">
        <f t="shared" si="116"/>
        <v>269</v>
      </c>
      <c r="G129" s="162">
        <f t="shared" si="96"/>
        <v>76.236749116607768</v>
      </c>
      <c r="H129" s="161">
        <f>'Feuil1 ne pas supprimer'!H114</f>
        <v>11</v>
      </c>
      <c r="I129" s="163">
        <f>'Feuil1 ne pas supprimer'!I114</f>
        <v>852</v>
      </c>
      <c r="J129" s="145">
        <f>'Feuil1 ne pas supprimer'!K114</f>
        <v>6</v>
      </c>
      <c r="K129" s="43">
        <f t="shared" si="107"/>
        <v>0.70422535211267612</v>
      </c>
      <c r="L129" s="145">
        <f>'Feuil1 ne pas supprimer'!N114</f>
        <v>208</v>
      </c>
      <c r="M129" s="43">
        <f t="shared" si="108"/>
        <v>24.413145539906104</v>
      </c>
      <c r="N129" s="145">
        <f>'Feuil1 ne pas supprimer'!Q114</f>
        <v>1</v>
      </c>
      <c r="O129" s="43">
        <f t="shared" si="109"/>
        <v>0.11737089201877934</v>
      </c>
      <c r="P129" s="145">
        <f>'Feuil1 ne pas supprimer'!T114</f>
        <v>7</v>
      </c>
      <c r="Q129" s="43">
        <f t="shared" si="110"/>
        <v>0.82159624413145549</v>
      </c>
      <c r="R129" s="145">
        <f>'Feuil1 ne pas supprimer'!W114</f>
        <v>280</v>
      </c>
      <c r="S129" s="43">
        <f t="shared" si="111"/>
        <v>32.863849765258216</v>
      </c>
      <c r="T129" s="145">
        <f>'Feuil1 ne pas supprimer'!Z114</f>
        <v>23</v>
      </c>
      <c r="U129" s="43">
        <f t="shared" si="112"/>
        <v>2.699530516431925</v>
      </c>
      <c r="V129" s="145">
        <f>'Feuil1 ne pas supprimer'!AC114</f>
        <v>58</v>
      </c>
      <c r="W129" s="43">
        <f t="shared" si="113"/>
        <v>6.807511737089202</v>
      </c>
      <c r="X129" s="145">
        <f>'Feuil1 ne pas supprimer'!AF114</f>
        <v>17</v>
      </c>
      <c r="Y129" s="43">
        <f t="shared" si="114"/>
        <v>1.9953051643192488</v>
      </c>
      <c r="Z129" s="145">
        <f>'Feuil1 ne pas supprimer'!AI114</f>
        <v>252</v>
      </c>
      <c r="AA129" s="43">
        <f t="shared" si="115"/>
        <v>29.577464788732392</v>
      </c>
      <c r="AB129" s="17"/>
      <c r="AC129" s="17"/>
      <c r="AD129" s="17"/>
      <c r="AE129" s="17"/>
      <c r="AF129" s="17"/>
      <c r="AG129" s="17"/>
      <c r="AH129" s="17"/>
      <c r="AI129" s="17"/>
      <c r="AJ129" s="17"/>
    </row>
    <row r="130" spans="1:36" s="160" customFormat="1">
      <c r="A130" s="160" t="s">
        <v>100</v>
      </c>
      <c r="B130" s="160" t="str">
        <f>'Feuil1 ne pas supprimer'!C115</f>
        <v>Punaauia</v>
      </c>
      <c r="C130" s="160">
        <f>'Feuil1 ne pas supprimer'!D115</f>
        <v>9</v>
      </c>
      <c r="D130" s="161">
        <f>'Feuil1 ne pas supprimer'!E115</f>
        <v>1292</v>
      </c>
      <c r="E130" s="161">
        <f>'Feuil1 ne pas supprimer'!F115</f>
        <v>920</v>
      </c>
      <c r="F130" s="161">
        <f t="shared" si="116"/>
        <v>372</v>
      </c>
      <c r="G130" s="162">
        <f t="shared" si="96"/>
        <v>71.207430340557281</v>
      </c>
      <c r="H130" s="161">
        <f>'Feuil1 ne pas supprimer'!H115</f>
        <v>16</v>
      </c>
      <c r="I130" s="163">
        <f>'Feuil1 ne pas supprimer'!I115</f>
        <v>904</v>
      </c>
      <c r="J130" s="145">
        <f>'Feuil1 ne pas supprimer'!K115</f>
        <v>7</v>
      </c>
      <c r="K130" s="43">
        <f t="shared" si="107"/>
        <v>0.77433628318584069</v>
      </c>
      <c r="L130" s="145">
        <f>'Feuil1 ne pas supprimer'!N115</f>
        <v>216</v>
      </c>
      <c r="M130" s="43">
        <f t="shared" si="108"/>
        <v>23.893805309734514</v>
      </c>
      <c r="N130" s="145">
        <f>'Feuil1 ne pas supprimer'!Q115</f>
        <v>0</v>
      </c>
      <c r="O130" s="43">
        <f t="shared" si="109"/>
        <v>0</v>
      </c>
      <c r="P130" s="145">
        <f>'Feuil1 ne pas supprimer'!T115</f>
        <v>23</v>
      </c>
      <c r="Q130" s="43">
        <f t="shared" si="110"/>
        <v>2.5442477876106198</v>
      </c>
      <c r="R130" s="145">
        <f>'Feuil1 ne pas supprimer'!W115</f>
        <v>346</v>
      </c>
      <c r="S130" s="43">
        <f t="shared" si="111"/>
        <v>38.274336283185839</v>
      </c>
      <c r="T130" s="145">
        <f>'Feuil1 ne pas supprimer'!Z115</f>
        <v>50</v>
      </c>
      <c r="U130" s="43">
        <f t="shared" si="112"/>
        <v>5.5309734513274336</v>
      </c>
      <c r="V130" s="145">
        <f>'Feuil1 ne pas supprimer'!AC115</f>
        <v>57</v>
      </c>
      <c r="W130" s="43">
        <f t="shared" si="113"/>
        <v>6.3053097345132745</v>
      </c>
      <c r="X130" s="145">
        <f>'Feuil1 ne pas supprimer'!AF115</f>
        <v>16</v>
      </c>
      <c r="Y130" s="43">
        <f t="shared" si="114"/>
        <v>1.7699115044247788</v>
      </c>
      <c r="Z130" s="145">
        <f>'Feuil1 ne pas supprimer'!AI115</f>
        <v>189</v>
      </c>
      <c r="AA130" s="43">
        <f t="shared" si="115"/>
        <v>20.907079646017699</v>
      </c>
      <c r="AB130" s="17"/>
      <c r="AC130" s="17"/>
      <c r="AD130" s="17"/>
      <c r="AE130" s="17"/>
      <c r="AF130" s="17"/>
      <c r="AG130" s="17"/>
      <c r="AH130" s="17"/>
      <c r="AI130" s="17"/>
      <c r="AJ130" s="17"/>
    </row>
    <row r="131" spans="1:36" s="160" customFormat="1">
      <c r="A131" s="160" t="s">
        <v>100</v>
      </c>
      <c r="B131" s="160" t="str">
        <f>'Feuil1 ne pas supprimer'!C116</f>
        <v>Punaauia</v>
      </c>
      <c r="C131" s="160">
        <f>'Feuil1 ne pas supprimer'!D116</f>
        <v>10</v>
      </c>
      <c r="D131" s="161">
        <f>'Feuil1 ne pas supprimer'!E116</f>
        <v>1260</v>
      </c>
      <c r="E131" s="161">
        <f>'Feuil1 ne pas supprimer'!F116</f>
        <v>875</v>
      </c>
      <c r="F131" s="161">
        <f t="shared" si="116"/>
        <v>385</v>
      </c>
      <c r="G131" s="162">
        <f t="shared" si="96"/>
        <v>69.444444444444443</v>
      </c>
      <c r="H131" s="161">
        <f>'Feuil1 ne pas supprimer'!H116</f>
        <v>17</v>
      </c>
      <c r="I131" s="163">
        <f>'Feuil1 ne pas supprimer'!I116</f>
        <v>858</v>
      </c>
      <c r="J131" s="145">
        <f>'Feuil1 ne pas supprimer'!K116</f>
        <v>5</v>
      </c>
      <c r="K131" s="43">
        <f t="shared" si="107"/>
        <v>0.58275058275058278</v>
      </c>
      <c r="L131" s="145">
        <f>'Feuil1 ne pas supprimer'!N116</f>
        <v>187</v>
      </c>
      <c r="M131" s="43">
        <f t="shared" si="108"/>
        <v>21.794871794871796</v>
      </c>
      <c r="N131" s="145">
        <f>'Feuil1 ne pas supprimer'!Q116</f>
        <v>1</v>
      </c>
      <c r="O131" s="43">
        <f t="shared" si="109"/>
        <v>0.11655011655011654</v>
      </c>
      <c r="P131" s="145">
        <f>'Feuil1 ne pas supprimer'!T116</f>
        <v>16</v>
      </c>
      <c r="Q131" s="43">
        <f t="shared" si="110"/>
        <v>1.8648018648018647</v>
      </c>
      <c r="R131" s="145">
        <f>'Feuil1 ne pas supprimer'!W116</f>
        <v>330</v>
      </c>
      <c r="S131" s="43">
        <f t="shared" si="111"/>
        <v>38.461538461538467</v>
      </c>
      <c r="T131" s="145">
        <f>'Feuil1 ne pas supprimer'!Z116</f>
        <v>47</v>
      </c>
      <c r="U131" s="43">
        <f t="shared" si="112"/>
        <v>5.4778554778554778</v>
      </c>
      <c r="V131" s="145">
        <f>'Feuil1 ne pas supprimer'!AC116</f>
        <v>26</v>
      </c>
      <c r="W131" s="43">
        <f t="shared" si="113"/>
        <v>3.0303030303030303</v>
      </c>
      <c r="X131" s="145">
        <f>'Feuil1 ne pas supprimer'!AF116</f>
        <v>24</v>
      </c>
      <c r="Y131" s="43">
        <f t="shared" si="114"/>
        <v>2.7972027972027971</v>
      </c>
      <c r="Z131" s="145">
        <f>'Feuil1 ne pas supprimer'!AI116</f>
        <v>222</v>
      </c>
      <c r="AA131" s="43">
        <f t="shared" si="115"/>
        <v>25.874125874125873</v>
      </c>
      <c r="AB131" s="17"/>
      <c r="AC131" s="17"/>
      <c r="AD131" s="17"/>
      <c r="AE131" s="17"/>
      <c r="AF131" s="17"/>
      <c r="AG131" s="17"/>
      <c r="AH131" s="17"/>
      <c r="AI131" s="17"/>
      <c r="AJ131" s="17"/>
    </row>
    <row r="132" spans="1:36" s="160" customFormat="1">
      <c r="A132" s="160" t="s">
        <v>100</v>
      </c>
      <c r="B132" s="160" t="str">
        <f>'Feuil1 ne pas supprimer'!C117</f>
        <v>Punaauia</v>
      </c>
      <c r="C132" s="160">
        <f>'Feuil1 ne pas supprimer'!D117</f>
        <v>11</v>
      </c>
      <c r="D132" s="161">
        <f>'Feuil1 ne pas supprimer'!E117</f>
        <v>1387</v>
      </c>
      <c r="E132" s="161">
        <f>'Feuil1 ne pas supprimer'!F117</f>
        <v>979</v>
      </c>
      <c r="F132" s="161">
        <f t="shared" si="116"/>
        <v>408</v>
      </c>
      <c r="G132" s="162">
        <f t="shared" si="96"/>
        <v>70.583994232155732</v>
      </c>
      <c r="H132" s="161">
        <f>'Feuil1 ne pas supprimer'!H117</f>
        <v>16</v>
      </c>
      <c r="I132" s="163">
        <f>'Feuil1 ne pas supprimer'!I117</f>
        <v>963</v>
      </c>
      <c r="J132" s="145">
        <f>'Feuil1 ne pas supprimer'!K117</f>
        <v>8</v>
      </c>
      <c r="K132" s="43">
        <f t="shared" si="107"/>
        <v>0.83073727933541019</v>
      </c>
      <c r="L132" s="145">
        <f>'Feuil1 ne pas supprimer'!N117</f>
        <v>154</v>
      </c>
      <c r="M132" s="43">
        <f t="shared" si="108"/>
        <v>15.991692627206646</v>
      </c>
      <c r="N132" s="145">
        <f>'Feuil1 ne pas supprimer'!Q117</f>
        <v>1</v>
      </c>
      <c r="O132" s="43">
        <f t="shared" si="109"/>
        <v>0.10384215991692627</v>
      </c>
      <c r="P132" s="145">
        <f>'Feuil1 ne pas supprimer'!T117</f>
        <v>7</v>
      </c>
      <c r="Q132" s="43">
        <f t="shared" si="110"/>
        <v>0.72689511941848395</v>
      </c>
      <c r="R132" s="145">
        <f>'Feuil1 ne pas supprimer'!W117</f>
        <v>390</v>
      </c>
      <c r="S132" s="43">
        <f t="shared" si="111"/>
        <v>40.498442367601243</v>
      </c>
      <c r="T132" s="145">
        <f>'Feuil1 ne pas supprimer'!Z117</f>
        <v>24</v>
      </c>
      <c r="U132" s="43">
        <f t="shared" si="112"/>
        <v>2.4922118380062304</v>
      </c>
      <c r="V132" s="145">
        <f>'Feuil1 ne pas supprimer'!AC117</f>
        <v>32</v>
      </c>
      <c r="W132" s="43">
        <f t="shared" si="113"/>
        <v>3.3229491173416408</v>
      </c>
      <c r="X132" s="145">
        <f>'Feuil1 ne pas supprimer'!AF117</f>
        <v>21</v>
      </c>
      <c r="Y132" s="43">
        <f t="shared" si="114"/>
        <v>2.1806853582554515</v>
      </c>
      <c r="Z132" s="145">
        <f>'Feuil1 ne pas supprimer'!AI117</f>
        <v>326</v>
      </c>
      <c r="AA132" s="43">
        <f t="shared" si="115"/>
        <v>33.85254413291797</v>
      </c>
      <c r="AB132" s="17"/>
      <c r="AC132" s="17"/>
      <c r="AD132" s="17"/>
      <c r="AE132" s="17"/>
      <c r="AF132" s="17"/>
      <c r="AG132" s="17"/>
      <c r="AH132" s="17"/>
      <c r="AI132" s="17"/>
      <c r="AJ132" s="17"/>
    </row>
    <row r="133" spans="1:36" s="160" customFormat="1">
      <c r="A133" s="160" t="s">
        <v>100</v>
      </c>
      <c r="B133" s="160" t="str">
        <f>'Feuil1 ne pas supprimer'!C118</f>
        <v>Punaauia</v>
      </c>
      <c r="C133" s="160">
        <f>'Feuil1 ne pas supprimer'!D118</f>
        <v>12</v>
      </c>
      <c r="D133" s="161">
        <f>'Feuil1 ne pas supprimer'!E118</f>
        <v>1179</v>
      </c>
      <c r="E133" s="161">
        <f>'Feuil1 ne pas supprimer'!F118</f>
        <v>882</v>
      </c>
      <c r="F133" s="161">
        <f t="shared" si="116"/>
        <v>297</v>
      </c>
      <c r="G133" s="162">
        <f t="shared" si="96"/>
        <v>74.809160305343511</v>
      </c>
      <c r="H133" s="161">
        <f>'Feuil1 ne pas supprimer'!H118</f>
        <v>19</v>
      </c>
      <c r="I133" s="163">
        <f>'Feuil1 ne pas supprimer'!I118</f>
        <v>863</v>
      </c>
      <c r="J133" s="145">
        <f>'Feuil1 ne pas supprimer'!K118</f>
        <v>12</v>
      </c>
      <c r="K133" s="43">
        <f t="shared" si="107"/>
        <v>1.3904982618771726</v>
      </c>
      <c r="L133" s="145">
        <f>'Feuil1 ne pas supprimer'!N118</f>
        <v>171</v>
      </c>
      <c r="M133" s="43">
        <f t="shared" si="108"/>
        <v>19.814600231749711</v>
      </c>
      <c r="N133" s="145">
        <f>'Feuil1 ne pas supprimer'!Q118</f>
        <v>0</v>
      </c>
      <c r="O133" s="43">
        <f t="shared" si="109"/>
        <v>0</v>
      </c>
      <c r="P133" s="145">
        <f>'Feuil1 ne pas supprimer'!T118</f>
        <v>8</v>
      </c>
      <c r="Q133" s="43">
        <f t="shared" si="110"/>
        <v>0.92699884125144838</v>
      </c>
      <c r="R133" s="145">
        <f>'Feuil1 ne pas supprimer'!W118</f>
        <v>309</v>
      </c>
      <c r="S133" s="43">
        <f t="shared" si="111"/>
        <v>35.805330243337195</v>
      </c>
      <c r="T133" s="145">
        <f>'Feuil1 ne pas supprimer'!Z118</f>
        <v>34</v>
      </c>
      <c r="U133" s="43">
        <f t="shared" si="112"/>
        <v>3.9397450753186556</v>
      </c>
      <c r="V133" s="145">
        <f>'Feuil1 ne pas supprimer'!AC118</f>
        <v>24</v>
      </c>
      <c r="W133" s="43">
        <f t="shared" si="113"/>
        <v>2.7809965237543453</v>
      </c>
      <c r="X133" s="145">
        <f>'Feuil1 ne pas supprimer'!AF118</f>
        <v>21</v>
      </c>
      <c r="Y133" s="43">
        <f t="shared" si="114"/>
        <v>2.4333719582850524</v>
      </c>
      <c r="Z133" s="145">
        <f>'Feuil1 ne pas supprimer'!AI118</f>
        <v>284</v>
      </c>
      <c r="AA133" s="43">
        <f t="shared" si="115"/>
        <v>32.908458864426422</v>
      </c>
      <c r="AB133" s="17"/>
      <c r="AC133" s="17"/>
      <c r="AD133" s="17"/>
      <c r="AE133" s="17"/>
      <c r="AF133" s="17"/>
      <c r="AG133" s="17"/>
      <c r="AH133" s="17"/>
      <c r="AI133" s="17"/>
      <c r="AJ133" s="17"/>
    </row>
    <row r="134" spans="1:36" s="160" customFormat="1">
      <c r="A134" s="160" t="s">
        <v>100</v>
      </c>
      <c r="B134" s="160" t="str">
        <f>'Feuil1 ne pas supprimer'!C119</f>
        <v>Punaauia</v>
      </c>
      <c r="C134" s="160">
        <f>'Feuil1 ne pas supprimer'!D119</f>
        <v>13</v>
      </c>
      <c r="D134" s="161">
        <f>'Feuil1 ne pas supprimer'!E119</f>
        <v>1098</v>
      </c>
      <c r="E134" s="161">
        <f>'Feuil1 ne pas supprimer'!F119</f>
        <v>756</v>
      </c>
      <c r="F134" s="161">
        <f t="shared" si="116"/>
        <v>342</v>
      </c>
      <c r="G134" s="162">
        <f t="shared" si="96"/>
        <v>68.852459016393439</v>
      </c>
      <c r="H134" s="161">
        <f>'Feuil1 ne pas supprimer'!H119</f>
        <v>8</v>
      </c>
      <c r="I134" s="163">
        <f>'Feuil1 ne pas supprimer'!I119</f>
        <v>748</v>
      </c>
      <c r="J134" s="145">
        <f>'Feuil1 ne pas supprimer'!K119</f>
        <v>2</v>
      </c>
      <c r="K134" s="43">
        <f t="shared" si="107"/>
        <v>0.26737967914438499</v>
      </c>
      <c r="L134" s="145">
        <f>'Feuil1 ne pas supprimer'!N119</f>
        <v>110</v>
      </c>
      <c r="M134" s="43">
        <f t="shared" si="108"/>
        <v>14.705882352941178</v>
      </c>
      <c r="N134" s="145">
        <f>'Feuil1 ne pas supprimer'!Q119</f>
        <v>3</v>
      </c>
      <c r="O134" s="43">
        <f t="shared" si="109"/>
        <v>0.40106951871657759</v>
      </c>
      <c r="P134" s="145">
        <f>'Feuil1 ne pas supprimer'!T119</f>
        <v>16</v>
      </c>
      <c r="Q134" s="43">
        <f t="shared" si="110"/>
        <v>2.1390374331550799</v>
      </c>
      <c r="R134" s="145">
        <f>'Feuil1 ne pas supprimer'!W119</f>
        <v>306</v>
      </c>
      <c r="S134" s="43">
        <f t="shared" si="111"/>
        <v>40.909090909090914</v>
      </c>
      <c r="T134" s="145">
        <f>'Feuil1 ne pas supprimer'!Z119</f>
        <v>30</v>
      </c>
      <c r="U134" s="43">
        <f t="shared" si="112"/>
        <v>4.0106951871657754</v>
      </c>
      <c r="V134" s="145">
        <f>'Feuil1 ne pas supprimer'!AC119</f>
        <v>31</v>
      </c>
      <c r="W134" s="43">
        <f t="shared" si="113"/>
        <v>4.144385026737968</v>
      </c>
      <c r="X134" s="145">
        <f>'Feuil1 ne pas supprimer'!AF119</f>
        <v>14</v>
      </c>
      <c r="Y134" s="43">
        <f t="shared" si="114"/>
        <v>1.8716577540106951</v>
      </c>
      <c r="Z134" s="145">
        <f>'Feuil1 ne pas supprimer'!AI119</f>
        <v>236</v>
      </c>
      <c r="AA134" s="43">
        <f t="shared" si="115"/>
        <v>31.550802139037433</v>
      </c>
      <c r="AB134" s="17"/>
      <c r="AC134" s="17"/>
      <c r="AD134" s="17"/>
      <c r="AE134" s="17"/>
      <c r="AF134" s="17"/>
      <c r="AG134" s="17"/>
      <c r="AH134" s="17"/>
      <c r="AI134" s="17"/>
      <c r="AJ134" s="17"/>
    </row>
    <row r="135" spans="1:36" s="160" customFormat="1">
      <c r="A135" s="160" t="s">
        <v>100</v>
      </c>
      <c r="B135" s="176" t="str">
        <f>'Feuil1 ne pas supprimer'!C120</f>
        <v>Punaauia</v>
      </c>
      <c r="C135" s="176">
        <f>'Feuil1 ne pas supprimer'!D120</f>
        <v>14</v>
      </c>
      <c r="D135" s="177">
        <f>'Feuil1 ne pas supprimer'!E120</f>
        <v>1162</v>
      </c>
      <c r="E135" s="161">
        <f>'Feuil1 ne pas supprimer'!F120</f>
        <v>801</v>
      </c>
      <c r="F135" s="177">
        <f t="shared" si="116"/>
        <v>361</v>
      </c>
      <c r="G135" s="178">
        <f t="shared" si="96"/>
        <v>68.932874354561108</v>
      </c>
      <c r="H135" s="161">
        <f>'Feuil1 ne pas supprimer'!H120</f>
        <v>6</v>
      </c>
      <c r="I135" s="163">
        <f>'Feuil1 ne pas supprimer'!I120</f>
        <v>795</v>
      </c>
      <c r="J135" s="184">
        <f>'Feuil1 ne pas supprimer'!K120</f>
        <v>6</v>
      </c>
      <c r="K135" s="185">
        <f t="shared" si="107"/>
        <v>0.75471698113207553</v>
      </c>
      <c r="L135" s="145">
        <f>'Feuil1 ne pas supprimer'!N120</f>
        <v>79</v>
      </c>
      <c r="M135" s="185">
        <f t="shared" si="108"/>
        <v>9.9371069182389942</v>
      </c>
      <c r="N135" s="145">
        <f>'Feuil1 ne pas supprimer'!Q120</f>
        <v>1</v>
      </c>
      <c r="O135" s="185">
        <f t="shared" si="109"/>
        <v>0.12578616352201258</v>
      </c>
      <c r="P135" s="145">
        <f>'Feuil1 ne pas supprimer'!T120</f>
        <v>13</v>
      </c>
      <c r="Q135" s="185">
        <f t="shared" si="110"/>
        <v>1.6352201257861636</v>
      </c>
      <c r="R135" s="184">
        <f>'Feuil1 ne pas supprimer'!W120</f>
        <v>319</v>
      </c>
      <c r="S135" s="185">
        <f t="shared" si="111"/>
        <v>40.125786163522015</v>
      </c>
      <c r="T135" s="184">
        <f>'Feuil1 ne pas supprimer'!Z120</f>
        <v>33</v>
      </c>
      <c r="U135" s="185">
        <f t="shared" si="112"/>
        <v>4.1509433962264151</v>
      </c>
      <c r="V135" s="145">
        <f>'Feuil1 ne pas supprimer'!AC120</f>
        <v>35</v>
      </c>
      <c r="W135" s="185">
        <f t="shared" si="113"/>
        <v>4.4025157232704402</v>
      </c>
      <c r="X135" s="184">
        <f>'Feuil1 ne pas supprimer'!AF120</f>
        <v>12</v>
      </c>
      <c r="Y135" s="185">
        <f t="shared" si="114"/>
        <v>1.5094339622641511</v>
      </c>
      <c r="Z135" s="145">
        <f>'Feuil1 ne pas supprimer'!AI120</f>
        <v>297</v>
      </c>
      <c r="AA135" s="185">
        <f t="shared" si="115"/>
        <v>37.35849056603773</v>
      </c>
      <c r="AB135" s="17"/>
      <c r="AC135" s="17"/>
      <c r="AD135" s="17"/>
      <c r="AE135" s="17"/>
      <c r="AF135" s="17"/>
      <c r="AG135" s="17"/>
      <c r="AH135" s="17"/>
      <c r="AI135" s="17"/>
      <c r="AJ135" s="17"/>
    </row>
    <row r="136" spans="1:36">
      <c r="A136" s="13" t="s">
        <v>102</v>
      </c>
      <c r="B136" s="3" t="s">
        <v>39</v>
      </c>
      <c r="C136" s="3"/>
      <c r="D136" s="108">
        <f>SUM(D137:D141)</f>
        <v>6725</v>
      </c>
      <c r="E136" s="111">
        <f>SUM(E137:E141)</f>
        <v>4409</v>
      </c>
      <c r="F136" s="108">
        <f t="shared" ref="F136:F143" si="117">D136-E136</f>
        <v>2316</v>
      </c>
      <c r="G136" s="14">
        <f>E136/D136*100</f>
        <v>65.561338289962819</v>
      </c>
      <c r="H136" s="111">
        <f>E136-I136</f>
        <v>32</v>
      </c>
      <c r="I136" s="120">
        <f>SUM(I137:I141)</f>
        <v>4377</v>
      </c>
      <c r="J136" s="108">
        <f>SUM(J137:J141)</f>
        <v>11</v>
      </c>
      <c r="K136" s="16">
        <f>J136/$I136*100</f>
        <v>0.25131368517249258</v>
      </c>
      <c r="L136" s="111">
        <f>SUM(L137:L141)</f>
        <v>1202</v>
      </c>
      <c r="M136" s="16">
        <f>L136/$I136*100</f>
        <v>27.461731779757827</v>
      </c>
      <c r="N136" s="111">
        <f>SUM(N137:N141)</f>
        <v>22</v>
      </c>
      <c r="O136" s="16">
        <f>N136/$I136*100</f>
        <v>0.50262737034498517</v>
      </c>
      <c r="P136" s="111">
        <f>SUM(P137:P141)</f>
        <v>299</v>
      </c>
      <c r="Q136" s="16">
        <f>P136/$I136*100</f>
        <v>6.8311628969613887</v>
      </c>
      <c r="R136" s="108">
        <f>SUM(R137:R141)</f>
        <v>908</v>
      </c>
      <c r="S136" s="16">
        <f>R136/$I136*100</f>
        <v>20.744802376056658</v>
      </c>
      <c r="T136" s="108">
        <f>SUM(T137:T141)</f>
        <v>103</v>
      </c>
      <c r="U136" s="16">
        <f>T136/$I136*100</f>
        <v>2.3532099611606125</v>
      </c>
      <c r="V136" s="111">
        <f>SUM(V137:V141)</f>
        <v>54</v>
      </c>
      <c r="W136" s="16">
        <f>V136/$I136*100</f>
        <v>1.233721727210418</v>
      </c>
      <c r="X136" s="108">
        <f>SUM(X137:X141)</f>
        <v>88</v>
      </c>
      <c r="Y136" s="16">
        <f>X136/$I136*100</f>
        <v>2.0105094813799407</v>
      </c>
      <c r="Z136" s="111">
        <f>SUM(Z137:Z141)</f>
        <v>1690</v>
      </c>
      <c r="AA136" s="16">
        <f>Z136/$I136*100</f>
        <v>38.610920721955679</v>
      </c>
      <c r="AB136" s="17"/>
      <c r="AC136" s="17"/>
      <c r="AD136" s="17"/>
      <c r="AE136" s="17"/>
      <c r="AF136" s="17"/>
      <c r="AG136" s="17"/>
      <c r="AH136" s="17"/>
      <c r="AI136" s="17"/>
      <c r="AJ136" s="17"/>
    </row>
    <row r="137" spans="1:36" s="160" customFormat="1">
      <c r="A137" s="160" t="s">
        <v>102</v>
      </c>
      <c r="B137" s="160" t="str">
        <f>'Feuil1 ne pas supprimer'!C121</f>
        <v>Bora-Bora</v>
      </c>
      <c r="C137" s="160">
        <f>'Feuil1 ne pas supprimer'!D121</f>
        <v>1</v>
      </c>
      <c r="D137" s="161">
        <f>'Feuil1 ne pas supprimer'!E121</f>
        <v>1519</v>
      </c>
      <c r="E137" s="161">
        <f>'Feuil1 ne pas supprimer'!F121</f>
        <v>976</v>
      </c>
      <c r="F137" s="175">
        <f t="shared" si="117"/>
        <v>543</v>
      </c>
      <c r="G137" s="162">
        <f t="shared" si="96"/>
        <v>64.252797893350888</v>
      </c>
      <c r="H137" s="161">
        <f>'Feuil1 ne pas supprimer'!H121</f>
        <v>10</v>
      </c>
      <c r="I137" s="163">
        <f>'Feuil1 ne pas supprimer'!I121</f>
        <v>966</v>
      </c>
      <c r="J137" s="145">
        <f>'Feuil1 ne pas supprimer'!K121</f>
        <v>4</v>
      </c>
      <c r="K137" s="43">
        <f>J137/I137*100</f>
        <v>0.41407867494824019</v>
      </c>
      <c r="L137" s="145">
        <f>'Feuil1 ne pas supprimer'!N121</f>
        <v>237</v>
      </c>
      <c r="M137" s="43">
        <f>L137/I137*100</f>
        <v>24.534161490683228</v>
      </c>
      <c r="N137" s="145">
        <f>'Feuil1 ne pas supprimer'!Q121</f>
        <v>11</v>
      </c>
      <c r="O137" s="43">
        <f>N137/I137*100</f>
        <v>1.1387163561076603</v>
      </c>
      <c r="P137" s="145">
        <f>'Feuil1 ne pas supprimer'!T121</f>
        <v>115</v>
      </c>
      <c r="Q137" s="43">
        <f>P137/I137*100</f>
        <v>11.904761904761903</v>
      </c>
      <c r="R137" s="145">
        <f>'Feuil1 ne pas supprimer'!W121</f>
        <v>170</v>
      </c>
      <c r="S137" s="43">
        <f>R137/I137*100</f>
        <v>17.598343685300208</v>
      </c>
      <c r="T137" s="145">
        <f>'Feuil1 ne pas supprimer'!Z121</f>
        <v>39</v>
      </c>
      <c r="U137" s="43">
        <f>T137/I137*100</f>
        <v>4.0372670807453419</v>
      </c>
      <c r="V137" s="145">
        <f>'Feuil1 ne pas supprimer'!AC121</f>
        <v>16</v>
      </c>
      <c r="W137" s="43">
        <f>V137/I137*100</f>
        <v>1.6563146997929608</v>
      </c>
      <c r="X137" s="145">
        <f>'Feuil1 ne pas supprimer'!AF121</f>
        <v>37</v>
      </c>
      <c r="Y137" s="43">
        <f>X137/I137*100</f>
        <v>3.8302277432712217</v>
      </c>
      <c r="Z137" s="145">
        <f>'Feuil1 ne pas supprimer'!AI121</f>
        <v>337</v>
      </c>
      <c r="AA137" s="43">
        <f>Z137/I137*100</f>
        <v>34.886128364389236</v>
      </c>
      <c r="AB137" s="17"/>
      <c r="AC137" s="17"/>
      <c r="AD137" s="17"/>
      <c r="AE137" s="17"/>
      <c r="AF137" s="17"/>
      <c r="AG137" s="17"/>
      <c r="AH137" s="17"/>
      <c r="AI137" s="17"/>
      <c r="AJ137" s="17"/>
    </row>
    <row r="138" spans="1:36" s="160" customFormat="1">
      <c r="A138" s="160" t="s">
        <v>102</v>
      </c>
      <c r="B138" s="160" t="str">
        <f>'Feuil1 ne pas supprimer'!C122</f>
        <v>Bora-Bora</v>
      </c>
      <c r="C138" s="160">
        <f>'Feuil1 ne pas supprimer'!D122</f>
        <v>2</v>
      </c>
      <c r="D138" s="161">
        <f>'Feuil1 ne pas supprimer'!E122</f>
        <v>1707</v>
      </c>
      <c r="E138" s="161">
        <f>'Feuil1 ne pas supprimer'!F122</f>
        <v>1114</v>
      </c>
      <c r="F138" s="175">
        <f t="shared" si="117"/>
        <v>593</v>
      </c>
      <c r="G138" s="162">
        <f t="shared" si="96"/>
        <v>65.260691271236084</v>
      </c>
      <c r="H138" s="161">
        <f>'Feuil1 ne pas supprimer'!H122</f>
        <v>6</v>
      </c>
      <c r="I138" s="163">
        <f>'Feuil1 ne pas supprimer'!I122</f>
        <v>1108</v>
      </c>
      <c r="J138" s="145">
        <f>'Feuil1 ne pas supprimer'!K122</f>
        <v>3</v>
      </c>
      <c r="K138" s="43">
        <f>J138/I138*100</f>
        <v>0.27075812274368227</v>
      </c>
      <c r="L138" s="145">
        <f>'Feuil1 ne pas supprimer'!N122</f>
        <v>300</v>
      </c>
      <c r="M138" s="43">
        <f>L138/I138*100</f>
        <v>27.075812274368232</v>
      </c>
      <c r="N138" s="145">
        <f>'Feuil1 ne pas supprimer'!Q122</f>
        <v>3</v>
      </c>
      <c r="O138" s="43">
        <f>N138/I138*100</f>
        <v>0.27075812274368227</v>
      </c>
      <c r="P138" s="145">
        <f>'Feuil1 ne pas supprimer'!T122</f>
        <v>45</v>
      </c>
      <c r="Q138" s="43">
        <f>P138/I138*100</f>
        <v>4.0613718411552346</v>
      </c>
      <c r="R138" s="145">
        <f>'Feuil1 ne pas supprimer'!W122</f>
        <v>240</v>
      </c>
      <c r="S138" s="43">
        <f>R138/I138*100</f>
        <v>21.660649819494584</v>
      </c>
      <c r="T138" s="145">
        <f>'Feuil1 ne pas supprimer'!Z122</f>
        <v>17</v>
      </c>
      <c r="U138" s="43">
        <f>T138/I138*100</f>
        <v>1.5342960288808665</v>
      </c>
      <c r="V138" s="145">
        <f>'Feuil1 ne pas supprimer'!AC122</f>
        <v>9</v>
      </c>
      <c r="W138" s="43">
        <f>V138/I138*100</f>
        <v>0.81227436823104682</v>
      </c>
      <c r="X138" s="145">
        <f>'Feuil1 ne pas supprimer'!AF122</f>
        <v>22</v>
      </c>
      <c r="Y138" s="43">
        <f>X138/I138*100</f>
        <v>1.9855595667870036</v>
      </c>
      <c r="Z138" s="145">
        <f>'Feuil1 ne pas supprimer'!AI122</f>
        <v>469</v>
      </c>
      <c r="AA138" s="43">
        <f>Z138/I138*100</f>
        <v>42.328519855595673</v>
      </c>
      <c r="AB138" s="17"/>
      <c r="AC138" s="17"/>
      <c r="AD138" s="17"/>
      <c r="AE138" s="17"/>
      <c r="AF138" s="17"/>
      <c r="AG138" s="17"/>
      <c r="AH138" s="17"/>
      <c r="AI138" s="17"/>
      <c r="AJ138" s="17"/>
    </row>
    <row r="139" spans="1:36" s="160" customFormat="1">
      <c r="A139" s="160" t="s">
        <v>102</v>
      </c>
      <c r="B139" s="160" t="str">
        <f>'Feuil1 ne pas supprimer'!C123</f>
        <v>Bora-Bora</v>
      </c>
      <c r="C139" s="160">
        <f>'Feuil1 ne pas supprimer'!D123</f>
        <v>3</v>
      </c>
      <c r="D139" s="161">
        <f>'Feuil1 ne pas supprimer'!E123</f>
        <v>1006</v>
      </c>
      <c r="E139" s="161">
        <f>'Feuil1 ne pas supprimer'!F123</f>
        <v>651</v>
      </c>
      <c r="F139" s="175">
        <f t="shared" si="117"/>
        <v>355</v>
      </c>
      <c r="G139" s="162">
        <f t="shared" si="96"/>
        <v>64.711729622266404</v>
      </c>
      <c r="H139" s="161">
        <f>'Feuil1 ne pas supprimer'!H123</f>
        <v>4</v>
      </c>
      <c r="I139" s="163">
        <f>'Feuil1 ne pas supprimer'!I123</f>
        <v>647</v>
      </c>
      <c r="J139" s="145">
        <f>'Feuil1 ne pas supprimer'!K123</f>
        <v>1</v>
      </c>
      <c r="K139" s="43">
        <f>J139/I139*100</f>
        <v>0.15455950540958269</v>
      </c>
      <c r="L139" s="145">
        <f>'Feuil1 ne pas supprimer'!N123</f>
        <v>181</v>
      </c>
      <c r="M139" s="43">
        <f>L139/I139*100</f>
        <v>27.975270479134469</v>
      </c>
      <c r="N139" s="145">
        <f>'Feuil1 ne pas supprimer'!Q123</f>
        <v>4</v>
      </c>
      <c r="O139" s="43">
        <f>N139/I139*100</f>
        <v>0.61823802163833075</v>
      </c>
      <c r="P139" s="145">
        <f>'Feuil1 ne pas supprimer'!T123</f>
        <v>22</v>
      </c>
      <c r="Q139" s="43">
        <f>P139/I139*100</f>
        <v>3.400309119010819</v>
      </c>
      <c r="R139" s="145">
        <f>'Feuil1 ne pas supprimer'!W123</f>
        <v>144</v>
      </c>
      <c r="S139" s="43">
        <f>R139/I139*100</f>
        <v>22.256568778979908</v>
      </c>
      <c r="T139" s="145">
        <f>'Feuil1 ne pas supprimer'!Z123</f>
        <v>12</v>
      </c>
      <c r="U139" s="43">
        <f>T139/I139*100</f>
        <v>1.8547140649149922</v>
      </c>
      <c r="V139" s="145">
        <f>'Feuil1 ne pas supprimer'!AC123</f>
        <v>16</v>
      </c>
      <c r="W139" s="43">
        <f>V139/I139*100</f>
        <v>2.472952086553323</v>
      </c>
      <c r="X139" s="145">
        <f>'Feuil1 ne pas supprimer'!AF123</f>
        <v>9</v>
      </c>
      <c r="Y139" s="43">
        <f>X139/I139*100</f>
        <v>1.3910355486862442</v>
      </c>
      <c r="Z139" s="145">
        <f>'Feuil1 ne pas supprimer'!AI123</f>
        <v>258</v>
      </c>
      <c r="AA139" s="43">
        <f>Z139/I139*100</f>
        <v>39.876352395672335</v>
      </c>
      <c r="AB139" s="17"/>
      <c r="AC139" s="17"/>
      <c r="AD139" s="17"/>
      <c r="AE139" s="17"/>
      <c r="AF139" s="17"/>
      <c r="AG139" s="17"/>
      <c r="AH139" s="17"/>
      <c r="AI139" s="17"/>
      <c r="AJ139" s="17"/>
    </row>
    <row r="140" spans="1:36" s="160" customFormat="1">
      <c r="A140" s="160" t="s">
        <v>102</v>
      </c>
      <c r="B140" s="160" t="str">
        <f>'Feuil1 ne pas supprimer'!C124</f>
        <v>Bora-Bora</v>
      </c>
      <c r="C140" s="160">
        <f>'Feuil1 ne pas supprimer'!D124</f>
        <v>4</v>
      </c>
      <c r="D140" s="161">
        <f>'Feuil1 ne pas supprimer'!E124</f>
        <v>1304</v>
      </c>
      <c r="E140" s="161">
        <f>'Feuil1 ne pas supprimer'!F124</f>
        <v>828</v>
      </c>
      <c r="F140" s="175">
        <f t="shared" si="117"/>
        <v>476</v>
      </c>
      <c r="G140" s="162">
        <f t="shared" si="96"/>
        <v>63.49693251533742</v>
      </c>
      <c r="H140" s="161">
        <f>'Feuil1 ne pas supprimer'!H124</f>
        <v>4</v>
      </c>
      <c r="I140" s="163">
        <f>'Feuil1 ne pas supprimer'!I124</f>
        <v>824</v>
      </c>
      <c r="J140" s="145">
        <f>'Feuil1 ne pas supprimer'!K124</f>
        <v>2</v>
      </c>
      <c r="K140" s="43">
        <f>J140/I140*100</f>
        <v>0.24271844660194172</v>
      </c>
      <c r="L140" s="145">
        <f>'Feuil1 ne pas supprimer'!N124</f>
        <v>238</v>
      </c>
      <c r="M140" s="43">
        <f>L140/I140*100</f>
        <v>28.883495145631066</v>
      </c>
      <c r="N140" s="145">
        <f>'Feuil1 ne pas supprimer'!Q124</f>
        <v>2</v>
      </c>
      <c r="O140" s="43">
        <f>N140/I140*100</f>
        <v>0.24271844660194172</v>
      </c>
      <c r="P140" s="145">
        <f>'Feuil1 ne pas supprimer'!T124</f>
        <v>48</v>
      </c>
      <c r="Q140" s="43">
        <f>P140/I140*100</f>
        <v>5.825242718446602</v>
      </c>
      <c r="R140" s="145">
        <f>'Feuil1 ne pas supprimer'!W124</f>
        <v>173</v>
      </c>
      <c r="S140" s="43">
        <f>R140/I140*100</f>
        <v>20.99514563106796</v>
      </c>
      <c r="T140" s="145">
        <f>'Feuil1 ne pas supprimer'!Z124</f>
        <v>19</v>
      </c>
      <c r="U140" s="43">
        <f>T140/I140*100</f>
        <v>2.3058252427184467</v>
      </c>
      <c r="V140" s="145">
        <f>'Feuil1 ne pas supprimer'!AC124</f>
        <v>9</v>
      </c>
      <c r="W140" s="43">
        <f>V140/I140*100</f>
        <v>1.0922330097087378</v>
      </c>
      <c r="X140" s="145">
        <f>'Feuil1 ne pas supprimer'!AF124</f>
        <v>14</v>
      </c>
      <c r="Y140" s="43">
        <f>X140/I140*100</f>
        <v>1.6990291262135921</v>
      </c>
      <c r="Z140" s="145">
        <f>'Feuil1 ne pas supprimer'!AI124</f>
        <v>319</v>
      </c>
      <c r="AA140" s="43">
        <f>Z140/I140*100</f>
        <v>38.713592233009706</v>
      </c>
      <c r="AB140" s="17"/>
      <c r="AC140" s="17"/>
      <c r="AD140" s="17"/>
      <c r="AE140" s="17"/>
      <c r="AF140" s="17"/>
      <c r="AG140" s="17"/>
      <c r="AH140" s="17"/>
      <c r="AI140" s="17"/>
      <c r="AJ140" s="17"/>
    </row>
    <row r="141" spans="1:36" s="160" customFormat="1">
      <c r="A141" s="160" t="s">
        <v>102</v>
      </c>
      <c r="B141" s="160" t="str">
        <f>'Feuil1 ne pas supprimer'!C125</f>
        <v>Bora-Bora</v>
      </c>
      <c r="C141" s="160">
        <f>'Feuil1 ne pas supprimer'!D125</f>
        <v>5</v>
      </c>
      <c r="D141" s="161">
        <f>'Feuil1 ne pas supprimer'!E125</f>
        <v>1189</v>
      </c>
      <c r="E141" s="161">
        <f>'Feuil1 ne pas supprimer'!F125</f>
        <v>840</v>
      </c>
      <c r="F141" s="175">
        <f t="shared" si="117"/>
        <v>349</v>
      </c>
      <c r="G141" s="162">
        <f t="shared" si="96"/>
        <v>70.647603027754414</v>
      </c>
      <c r="H141" s="161">
        <f>'Feuil1 ne pas supprimer'!H125</f>
        <v>8</v>
      </c>
      <c r="I141" s="163">
        <f>'Feuil1 ne pas supprimer'!I125</f>
        <v>832</v>
      </c>
      <c r="J141" s="145">
        <f>'Feuil1 ne pas supprimer'!K125</f>
        <v>1</v>
      </c>
      <c r="K141" s="43">
        <f>J141/I141*100</f>
        <v>0.1201923076923077</v>
      </c>
      <c r="L141" s="145">
        <f>'Feuil1 ne pas supprimer'!N125</f>
        <v>246</v>
      </c>
      <c r="M141" s="43">
        <f>L141/I141*100</f>
        <v>29.567307692307693</v>
      </c>
      <c r="N141" s="145">
        <f>'Feuil1 ne pas supprimer'!Q125</f>
        <v>2</v>
      </c>
      <c r="O141" s="43">
        <f>N141/I141*100</f>
        <v>0.24038461538461539</v>
      </c>
      <c r="P141" s="145">
        <f>'Feuil1 ne pas supprimer'!T125</f>
        <v>69</v>
      </c>
      <c r="Q141" s="43">
        <f>P141/I141*100</f>
        <v>8.2932692307692299</v>
      </c>
      <c r="R141" s="145">
        <f>'Feuil1 ne pas supprimer'!W125</f>
        <v>181</v>
      </c>
      <c r="S141" s="43">
        <f>R141/I141*100</f>
        <v>21.754807692307693</v>
      </c>
      <c r="T141" s="145">
        <f>'Feuil1 ne pas supprimer'!Z125</f>
        <v>16</v>
      </c>
      <c r="U141" s="43">
        <f>T141/I141*100</f>
        <v>1.9230769230769231</v>
      </c>
      <c r="V141" s="145">
        <f>'Feuil1 ne pas supprimer'!AC125</f>
        <v>4</v>
      </c>
      <c r="W141" s="43">
        <f>V141/I141*100</f>
        <v>0.48076923076923078</v>
      </c>
      <c r="X141" s="145">
        <f>'Feuil1 ne pas supprimer'!AF125</f>
        <v>6</v>
      </c>
      <c r="Y141" s="43">
        <f>X141/I141*100</f>
        <v>0.72115384615384615</v>
      </c>
      <c r="Z141" s="145">
        <f>'Feuil1 ne pas supprimer'!AI125</f>
        <v>307</v>
      </c>
      <c r="AA141" s="43">
        <f>Z141/I141*100</f>
        <v>36.899038461538467</v>
      </c>
      <c r="AB141" s="17"/>
      <c r="AC141" s="17"/>
      <c r="AD141" s="17"/>
      <c r="AE141" s="17"/>
      <c r="AF141" s="17"/>
      <c r="AG141" s="17"/>
      <c r="AH141" s="17"/>
      <c r="AI141" s="17"/>
      <c r="AJ141" s="17"/>
    </row>
    <row r="142" spans="1:36">
      <c r="A142" s="3" t="s">
        <v>102</v>
      </c>
      <c r="B142" s="3" t="s">
        <v>40</v>
      </c>
      <c r="C142" s="3"/>
      <c r="D142" s="108">
        <f>SUM(D143:D150)</f>
        <v>4939</v>
      </c>
      <c r="E142" s="108">
        <f>SUM(E143:E150)</f>
        <v>3693</v>
      </c>
      <c r="F142" s="108">
        <f t="shared" si="117"/>
        <v>1246</v>
      </c>
      <c r="G142" s="14">
        <f>E142/D142*100</f>
        <v>74.77222109738814</v>
      </c>
      <c r="H142" s="108">
        <f>E142-I142</f>
        <v>27</v>
      </c>
      <c r="I142" s="117">
        <f>SUM(I143:I150)</f>
        <v>3666</v>
      </c>
      <c r="J142" s="108">
        <f>SUM(J143:J150)</f>
        <v>9</v>
      </c>
      <c r="K142" s="16">
        <f>J142/$I142*100</f>
        <v>0.24549918166939444</v>
      </c>
      <c r="L142" s="108">
        <f>SUM(L143:L150)</f>
        <v>724</v>
      </c>
      <c r="M142" s="16">
        <f>L142/$I142*100</f>
        <v>19.749045280960175</v>
      </c>
      <c r="N142" s="108">
        <f>SUM(N143:N150)</f>
        <v>34</v>
      </c>
      <c r="O142" s="16">
        <f>N142/$I142*100</f>
        <v>0.9274413529732678</v>
      </c>
      <c r="P142" s="108">
        <f>SUM(P143:P150)</f>
        <v>291</v>
      </c>
      <c r="Q142" s="16">
        <f>P142/$I142*100</f>
        <v>7.9378068739770864</v>
      </c>
      <c r="R142" s="108">
        <f>SUM(R143:R150)</f>
        <v>784</v>
      </c>
      <c r="S142" s="16">
        <f>R142/$I142*100</f>
        <v>21.385706492089472</v>
      </c>
      <c r="T142" s="108">
        <f>SUM(T143:T150)</f>
        <v>151</v>
      </c>
      <c r="U142" s="16">
        <f>T142/$I142*100</f>
        <v>4.118930714675396</v>
      </c>
      <c r="V142" s="108">
        <f>SUM(V143:V150)</f>
        <v>24</v>
      </c>
      <c r="W142" s="16">
        <f>V142/$I142*100</f>
        <v>0.65466448445171854</v>
      </c>
      <c r="X142" s="108">
        <f>SUM(X143:X150)</f>
        <v>32</v>
      </c>
      <c r="Y142" s="16">
        <f>X142/$I142*100</f>
        <v>0.87288597926895795</v>
      </c>
      <c r="Z142" s="108">
        <f>SUM(Z143:Z150)</f>
        <v>1617</v>
      </c>
      <c r="AA142" s="16">
        <f>Z142/$I142*100</f>
        <v>44.108019639934533</v>
      </c>
    </row>
    <row r="143" spans="1:36">
      <c r="A143" s="59" t="s">
        <v>102</v>
      </c>
      <c r="B143" s="59" t="str">
        <f>'Feuil1 ne pas supprimer'!C126</f>
        <v>Huahine</v>
      </c>
      <c r="C143" s="59">
        <f>'Feuil1 ne pas supprimer'!D126</f>
        <v>1</v>
      </c>
      <c r="D143" s="109">
        <f>'Feuil1 ne pas supprimer'!E126</f>
        <v>376</v>
      </c>
      <c r="E143" s="109">
        <f>'Feuil1 ne pas supprimer'!F126</f>
        <v>275</v>
      </c>
      <c r="F143" s="112">
        <f t="shared" si="117"/>
        <v>101</v>
      </c>
      <c r="G143" s="60">
        <f t="shared" si="96"/>
        <v>73.138297872340431</v>
      </c>
      <c r="H143" s="109">
        <f>'Feuil1 ne pas supprimer'!H126</f>
        <v>2</v>
      </c>
      <c r="I143" s="118">
        <f>'Feuil1 ne pas supprimer'!I126</f>
        <v>273</v>
      </c>
      <c r="J143" s="113">
        <f>'Feuil1 ne pas supprimer'!K126</f>
        <v>1</v>
      </c>
      <c r="K143" s="8">
        <f t="shared" ref="K143:K150" si="118">J143/I143*100</f>
        <v>0.36630036630036628</v>
      </c>
      <c r="L143" s="113">
        <f>'Feuil1 ne pas supprimer'!N126</f>
        <v>46</v>
      </c>
      <c r="M143" s="8">
        <f t="shared" ref="M143:M150" si="119">L143/I143*100</f>
        <v>16.84981684981685</v>
      </c>
      <c r="N143" s="113">
        <f>'Feuil1 ne pas supprimer'!Q126</f>
        <v>21</v>
      </c>
      <c r="O143" s="8">
        <f t="shared" ref="O143:O150" si="120">N143/I143*100</f>
        <v>7.6923076923076925</v>
      </c>
      <c r="P143" s="113">
        <f>'Feuil1 ne pas supprimer'!T126</f>
        <v>17</v>
      </c>
      <c r="Q143" s="8">
        <f t="shared" ref="Q143:Q150" si="121">P143/I143*100</f>
        <v>6.2271062271062272</v>
      </c>
      <c r="R143" s="113">
        <f>'Feuil1 ne pas supprimer'!W126</f>
        <v>42</v>
      </c>
      <c r="S143" s="8">
        <f t="shared" ref="S143:S150" si="122">R143/I143*100</f>
        <v>15.384615384615385</v>
      </c>
      <c r="T143" s="113">
        <f>'Feuil1 ne pas supprimer'!Z126</f>
        <v>0</v>
      </c>
      <c r="U143" s="8">
        <f t="shared" ref="U143:U150" si="123">T143/I143*100</f>
        <v>0</v>
      </c>
      <c r="V143" s="113">
        <f>'Feuil1 ne pas supprimer'!AC126</f>
        <v>1</v>
      </c>
      <c r="W143" s="8">
        <f t="shared" ref="W143:W150" si="124">V143/I143*100</f>
        <v>0.36630036630036628</v>
      </c>
      <c r="X143" s="113">
        <f>'Feuil1 ne pas supprimer'!AF126</f>
        <v>0</v>
      </c>
      <c r="Y143" s="8">
        <f t="shared" ref="Y143:Y150" si="125">X143/I143*100</f>
        <v>0</v>
      </c>
      <c r="Z143" s="113">
        <f>'Feuil1 ne pas supprimer'!AI126</f>
        <v>145</v>
      </c>
      <c r="AA143" s="8">
        <f t="shared" ref="AA143:AA150" si="126">Z143/I143*100</f>
        <v>53.113553113553117</v>
      </c>
    </row>
    <row r="144" spans="1:36">
      <c r="A144" s="59" t="s">
        <v>102</v>
      </c>
      <c r="B144" s="59" t="str">
        <f>'Feuil1 ne pas supprimer'!C127</f>
        <v>Huahine</v>
      </c>
      <c r="C144" s="59">
        <f>'Feuil1 ne pas supprimer'!D127</f>
        <v>2</v>
      </c>
      <c r="D144" s="109">
        <f>'Feuil1 ne pas supprimer'!E127</f>
        <v>711</v>
      </c>
      <c r="E144" s="109">
        <f>'Feuil1 ne pas supprimer'!F127</f>
        <v>554</v>
      </c>
      <c r="F144" s="112">
        <f t="shared" ref="F144:F150" si="127">D144-E144</f>
        <v>157</v>
      </c>
      <c r="G144" s="60">
        <f t="shared" si="96"/>
        <v>77.918424753867782</v>
      </c>
      <c r="H144" s="109">
        <f>'Feuil1 ne pas supprimer'!H127</f>
        <v>9</v>
      </c>
      <c r="I144" s="118">
        <f>'Feuil1 ne pas supprimer'!I127</f>
        <v>545</v>
      </c>
      <c r="J144" s="113">
        <f>'Feuil1 ne pas supprimer'!K127</f>
        <v>1</v>
      </c>
      <c r="K144" s="8">
        <f t="shared" si="118"/>
        <v>0.1834862385321101</v>
      </c>
      <c r="L144" s="113">
        <f>'Feuil1 ne pas supprimer'!N127</f>
        <v>98</v>
      </c>
      <c r="M144" s="8">
        <f t="shared" si="119"/>
        <v>17.98165137614679</v>
      </c>
      <c r="N144" s="113">
        <f>'Feuil1 ne pas supprimer'!Q127</f>
        <v>6</v>
      </c>
      <c r="O144" s="8">
        <f t="shared" si="120"/>
        <v>1.1009174311926606</v>
      </c>
      <c r="P144" s="113">
        <f>'Feuil1 ne pas supprimer'!T127</f>
        <v>41</v>
      </c>
      <c r="Q144" s="8">
        <f t="shared" si="121"/>
        <v>7.522935779816514</v>
      </c>
      <c r="R144" s="113">
        <f>'Feuil1 ne pas supprimer'!W127</f>
        <v>166</v>
      </c>
      <c r="S144" s="8">
        <f t="shared" si="122"/>
        <v>30.458715596330276</v>
      </c>
      <c r="T144" s="113">
        <f>'Feuil1 ne pas supprimer'!Z127</f>
        <v>58</v>
      </c>
      <c r="U144" s="8">
        <f t="shared" si="123"/>
        <v>10.642201834862385</v>
      </c>
      <c r="V144" s="113">
        <f>'Feuil1 ne pas supprimer'!AC127</f>
        <v>4</v>
      </c>
      <c r="W144" s="8">
        <f t="shared" si="124"/>
        <v>0.73394495412844041</v>
      </c>
      <c r="X144" s="113">
        <f>'Feuil1 ne pas supprimer'!AF127</f>
        <v>2</v>
      </c>
      <c r="Y144" s="8">
        <f t="shared" si="125"/>
        <v>0.3669724770642202</v>
      </c>
      <c r="Z144" s="113">
        <f>'Feuil1 ne pas supprimer'!AI127</f>
        <v>169</v>
      </c>
      <c r="AA144" s="8">
        <f t="shared" si="126"/>
        <v>31.009174311926607</v>
      </c>
    </row>
    <row r="145" spans="1:27">
      <c r="A145" s="59" t="s">
        <v>102</v>
      </c>
      <c r="B145" s="59" t="str">
        <f>'Feuil1 ne pas supprimer'!C128</f>
        <v>Huahine</v>
      </c>
      <c r="C145" s="59">
        <f>'Feuil1 ne pas supprimer'!D128</f>
        <v>3</v>
      </c>
      <c r="D145" s="109">
        <f>'Feuil1 ne pas supprimer'!E128</f>
        <v>1459</v>
      </c>
      <c r="E145" s="109">
        <f>'Feuil1 ne pas supprimer'!F128</f>
        <v>1039</v>
      </c>
      <c r="F145" s="112">
        <f t="shared" si="127"/>
        <v>420</v>
      </c>
      <c r="G145" s="60">
        <f t="shared" si="96"/>
        <v>71.213159698423581</v>
      </c>
      <c r="H145" s="109">
        <f>'Feuil1 ne pas supprimer'!H128</f>
        <v>8</v>
      </c>
      <c r="I145" s="118">
        <f>'Feuil1 ne pas supprimer'!I128</f>
        <v>1031</v>
      </c>
      <c r="J145" s="113">
        <f>'Feuil1 ne pas supprimer'!K128</f>
        <v>3</v>
      </c>
      <c r="K145" s="8">
        <f t="shared" si="118"/>
        <v>0.29097963142580019</v>
      </c>
      <c r="L145" s="113">
        <f>'Feuil1 ne pas supprimer'!N128</f>
        <v>166</v>
      </c>
      <c r="M145" s="8">
        <f t="shared" si="119"/>
        <v>16.100872938894277</v>
      </c>
      <c r="N145" s="113">
        <f>'Feuil1 ne pas supprimer'!Q128</f>
        <v>0</v>
      </c>
      <c r="O145" s="8">
        <f t="shared" si="120"/>
        <v>0</v>
      </c>
      <c r="P145" s="113">
        <f>'Feuil1 ne pas supprimer'!T128</f>
        <v>45</v>
      </c>
      <c r="Q145" s="8">
        <f t="shared" si="121"/>
        <v>4.3646944713870033</v>
      </c>
      <c r="R145" s="113">
        <f>'Feuil1 ne pas supprimer'!W128</f>
        <v>202</v>
      </c>
      <c r="S145" s="8">
        <f t="shared" si="122"/>
        <v>19.592628516003881</v>
      </c>
      <c r="T145" s="113">
        <f>'Feuil1 ne pas supprimer'!Z128</f>
        <v>14</v>
      </c>
      <c r="U145" s="8">
        <f t="shared" si="123"/>
        <v>1.3579049466537343</v>
      </c>
      <c r="V145" s="113">
        <f>'Feuil1 ne pas supprimer'!AC128</f>
        <v>5</v>
      </c>
      <c r="W145" s="8">
        <f t="shared" si="124"/>
        <v>0.48496605237633372</v>
      </c>
      <c r="X145" s="113">
        <f>'Feuil1 ne pas supprimer'!AF128</f>
        <v>14</v>
      </c>
      <c r="Y145" s="8">
        <f t="shared" si="125"/>
        <v>1.3579049466537343</v>
      </c>
      <c r="Z145" s="113">
        <f>'Feuil1 ne pas supprimer'!AI128</f>
        <v>582</v>
      </c>
      <c r="AA145" s="8">
        <f t="shared" si="126"/>
        <v>56.450048496605241</v>
      </c>
    </row>
    <row r="146" spans="1:27">
      <c r="A146" s="59" t="s">
        <v>102</v>
      </c>
      <c r="B146" s="59" t="str">
        <f>'Feuil1 ne pas supprimer'!C129</f>
        <v>Huahine</v>
      </c>
      <c r="C146" s="59">
        <f>'Feuil1 ne pas supprimer'!D129</f>
        <v>4</v>
      </c>
      <c r="D146" s="109">
        <f>'Feuil1 ne pas supprimer'!E129</f>
        <v>747</v>
      </c>
      <c r="E146" s="109">
        <f>'Feuil1 ne pas supprimer'!F129</f>
        <v>545</v>
      </c>
      <c r="F146" s="112">
        <f t="shared" si="127"/>
        <v>202</v>
      </c>
      <c r="G146" s="60">
        <f t="shared" si="96"/>
        <v>72.958500669344033</v>
      </c>
      <c r="H146" s="109">
        <f>'Feuil1 ne pas supprimer'!H129</f>
        <v>3</v>
      </c>
      <c r="I146" s="118">
        <f>'Feuil1 ne pas supprimer'!I129</f>
        <v>542</v>
      </c>
      <c r="J146" s="113">
        <f>'Feuil1 ne pas supprimer'!K129</f>
        <v>3</v>
      </c>
      <c r="K146" s="8">
        <f t="shared" si="118"/>
        <v>0.55350553505535049</v>
      </c>
      <c r="L146" s="113">
        <f>'Feuil1 ne pas supprimer'!N129</f>
        <v>140</v>
      </c>
      <c r="M146" s="8">
        <f t="shared" si="119"/>
        <v>25.830258302583026</v>
      </c>
      <c r="N146" s="113">
        <f>'Feuil1 ne pas supprimer'!Q129</f>
        <v>1</v>
      </c>
      <c r="O146" s="8">
        <f t="shared" si="120"/>
        <v>0.18450184501845018</v>
      </c>
      <c r="P146" s="113">
        <f>'Feuil1 ne pas supprimer'!T129</f>
        <v>48</v>
      </c>
      <c r="Q146" s="8">
        <f t="shared" si="121"/>
        <v>8.8560885608856079</v>
      </c>
      <c r="R146" s="113">
        <f>'Feuil1 ne pas supprimer'!W129</f>
        <v>110</v>
      </c>
      <c r="S146" s="8">
        <f t="shared" si="122"/>
        <v>20.29520295202952</v>
      </c>
      <c r="T146" s="113">
        <f>'Feuil1 ne pas supprimer'!Z129</f>
        <v>9</v>
      </c>
      <c r="U146" s="8">
        <f t="shared" si="123"/>
        <v>1.6605166051660518</v>
      </c>
      <c r="V146" s="113">
        <f>'Feuil1 ne pas supprimer'!AC129</f>
        <v>4</v>
      </c>
      <c r="W146" s="8">
        <f t="shared" si="124"/>
        <v>0.73800738007380073</v>
      </c>
      <c r="X146" s="113">
        <f>'Feuil1 ne pas supprimer'!AF129</f>
        <v>7</v>
      </c>
      <c r="Y146" s="8">
        <f t="shared" si="125"/>
        <v>1.2915129151291513</v>
      </c>
      <c r="Z146" s="113">
        <f>'Feuil1 ne pas supprimer'!AI129</f>
        <v>220</v>
      </c>
      <c r="AA146" s="8">
        <f t="shared" si="126"/>
        <v>40.59040590405904</v>
      </c>
    </row>
    <row r="147" spans="1:27">
      <c r="A147" s="59" t="s">
        <v>102</v>
      </c>
      <c r="B147" s="59" t="str">
        <f>'Feuil1 ne pas supprimer'!C130</f>
        <v>Huahine</v>
      </c>
      <c r="C147" s="59">
        <f>'Feuil1 ne pas supprimer'!D130</f>
        <v>5</v>
      </c>
      <c r="D147" s="109">
        <f>'Feuil1 ne pas supprimer'!E130</f>
        <v>384</v>
      </c>
      <c r="E147" s="109">
        <f>'Feuil1 ne pas supprimer'!F130</f>
        <v>263</v>
      </c>
      <c r="F147" s="112">
        <f t="shared" si="127"/>
        <v>121</v>
      </c>
      <c r="G147" s="60">
        <f t="shared" ref="G147:G210" si="128">E147/D147*100</f>
        <v>68.489583333333343</v>
      </c>
      <c r="H147" s="109">
        <f>'Feuil1 ne pas supprimer'!H130</f>
        <v>1</v>
      </c>
      <c r="I147" s="118">
        <f>'Feuil1 ne pas supprimer'!I130</f>
        <v>262</v>
      </c>
      <c r="J147" s="113">
        <f>'Feuil1 ne pas supprimer'!K130</f>
        <v>1</v>
      </c>
      <c r="K147" s="8">
        <f t="shared" si="118"/>
        <v>0.38167938931297707</v>
      </c>
      <c r="L147" s="113">
        <f>'Feuil1 ne pas supprimer'!N130</f>
        <v>62</v>
      </c>
      <c r="M147" s="8">
        <f t="shared" si="119"/>
        <v>23.664122137404579</v>
      </c>
      <c r="N147" s="113">
        <f>'Feuil1 ne pas supprimer'!Q130</f>
        <v>4</v>
      </c>
      <c r="O147" s="8">
        <f t="shared" si="120"/>
        <v>1.5267175572519083</v>
      </c>
      <c r="P147" s="113">
        <f>'Feuil1 ne pas supprimer'!T130</f>
        <v>22</v>
      </c>
      <c r="Q147" s="8">
        <f t="shared" si="121"/>
        <v>8.3969465648854964</v>
      </c>
      <c r="R147" s="113">
        <f>'Feuil1 ne pas supprimer'!W130</f>
        <v>80</v>
      </c>
      <c r="S147" s="8">
        <f t="shared" si="122"/>
        <v>30.534351145038169</v>
      </c>
      <c r="T147" s="113">
        <f>'Feuil1 ne pas supprimer'!Z130</f>
        <v>1</v>
      </c>
      <c r="U147" s="8">
        <f t="shared" si="123"/>
        <v>0.38167938931297707</v>
      </c>
      <c r="V147" s="113">
        <f>'Feuil1 ne pas supprimer'!AC130</f>
        <v>1</v>
      </c>
      <c r="W147" s="8">
        <f t="shared" si="124"/>
        <v>0.38167938931297707</v>
      </c>
      <c r="X147" s="113">
        <f>'Feuil1 ne pas supprimer'!AF130</f>
        <v>6</v>
      </c>
      <c r="Y147" s="8">
        <f t="shared" si="125"/>
        <v>2.2900763358778624</v>
      </c>
      <c r="Z147" s="113">
        <f>'Feuil1 ne pas supprimer'!AI130</f>
        <v>85</v>
      </c>
      <c r="AA147" s="8">
        <f t="shared" si="126"/>
        <v>32.44274809160305</v>
      </c>
    </row>
    <row r="148" spans="1:27">
      <c r="A148" s="59" t="s">
        <v>102</v>
      </c>
      <c r="B148" s="59" t="str">
        <f>'Feuil1 ne pas supprimer'!C131</f>
        <v>Huahine</v>
      </c>
      <c r="C148" s="59">
        <f>'Feuil1 ne pas supprimer'!D131</f>
        <v>6</v>
      </c>
      <c r="D148" s="109">
        <f>'Feuil1 ne pas supprimer'!E131</f>
        <v>432</v>
      </c>
      <c r="E148" s="109">
        <f>'Feuil1 ne pas supprimer'!F131</f>
        <v>335</v>
      </c>
      <c r="F148" s="112">
        <f t="shared" si="127"/>
        <v>97</v>
      </c>
      <c r="G148" s="60">
        <f t="shared" si="128"/>
        <v>77.546296296296291</v>
      </c>
      <c r="H148" s="109">
        <f>'Feuil1 ne pas supprimer'!H131</f>
        <v>1</v>
      </c>
      <c r="I148" s="118">
        <f>'Feuil1 ne pas supprimer'!I131</f>
        <v>334</v>
      </c>
      <c r="J148" s="113">
        <f>'Feuil1 ne pas supprimer'!K131</f>
        <v>0</v>
      </c>
      <c r="K148" s="8">
        <f t="shared" si="118"/>
        <v>0</v>
      </c>
      <c r="L148" s="113">
        <f>'Feuil1 ne pas supprimer'!N131</f>
        <v>40</v>
      </c>
      <c r="M148" s="8">
        <f t="shared" si="119"/>
        <v>11.976047904191617</v>
      </c>
      <c r="N148" s="113">
        <f>'Feuil1 ne pas supprimer'!Q131</f>
        <v>1</v>
      </c>
      <c r="O148" s="8">
        <f t="shared" si="120"/>
        <v>0.29940119760479045</v>
      </c>
      <c r="P148" s="113">
        <f>'Feuil1 ne pas supprimer'!T131</f>
        <v>74</v>
      </c>
      <c r="Q148" s="8">
        <f t="shared" si="121"/>
        <v>22.155688622754489</v>
      </c>
      <c r="R148" s="113">
        <f>'Feuil1 ne pas supprimer'!W131</f>
        <v>80</v>
      </c>
      <c r="S148" s="8">
        <f t="shared" si="122"/>
        <v>23.952095808383234</v>
      </c>
      <c r="T148" s="113">
        <f>'Feuil1 ne pas supprimer'!Z131</f>
        <v>0</v>
      </c>
      <c r="U148" s="8">
        <f t="shared" si="123"/>
        <v>0</v>
      </c>
      <c r="V148" s="113">
        <f>'Feuil1 ne pas supprimer'!AC131</f>
        <v>8</v>
      </c>
      <c r="W148" s="8">
        <f t="shared" si="124"/>
        <v>2.3952095808383236</v>
      </c>
      <c r="X148" s="113">
        <f>'Feuil1 ne pas supprimer'!AF131</f>
        <v>1</v>
      </c>
      <c r="Y148" s="8">
        <f t="shared" si="125"/>
        <v>0.29940119760479045</v>
      </c>
      <c r="Z148" s="113">
        <f>'Feuil1 ne pas supprimer'!AI131</f>
        <v>130</v>
      </c>
      <c r="AA148" s="8">
        <f t="shared" si="126"/>
        <v>38.922155688622759</v>
      </c>
    </row>
    <row r="149" spans="1:27">
      <c r="A149" s="59" t="s">
        <v>102</v>
      </c>
      <c r="B149" s="59" t="str">
        <f>'Feuil1 ne pas supprimer'!C132</f>
        <v>Huahine</v>
      </c>
      <c r="C149" s="59">
        <f>'Feuil1 ne pas supprimer'!D132</f>
        <v>7</v>
      </c>
      <c r="D149" s="109">
        <f>'Feuil1 ne pas supprimer'!E132</f>
        <v>491</v>
      </c>
      <c r="E149" s="109">
        <f>'Feuil1 ne pas supprimer'!F132</f>
        <v>409</v>
      </c>
      <c r="F149" s="112">
        <f t="shared" si="127"/>
        <v>82</v>
      </c>
      <c r="G149" s="60">
        <f t="shared" si="128"/>
        <v>83.299389002036662</v>
      </c>
      <c r="H149" s="109">
        <f>'Feuil1 ne pas supprimer'!H132</f>
        <v>3</v>
      </c>
      <c r="I149" s="118">
        <f>'Feuil1 ne pas supprimer'!I132</f>
        <v>406</v>
      </c>
      <c r="J149" s="113">
        <f>'Feuil1 ne pas supprimer'!K132</f>
        <v>0</v>
      </c>
      <c r="K149" s="8">
        <f t="shared" si="118"/>
        <v>0</v>
      </c>
      <c r="L149" s="113">
        <f>'Feuil1 ne pas supprimer'!N132</f>
        <v>116</v>
      </c>
      <c r="M149" s="8">
        <f t="shared" si="119"/>
        <v>28.571428571428569</v>
      </c>
      <c r="N149" s="113">
        <f>'Feuil1 ne pas supprimer'!Q132</f>
        <v>1</v>
      </c>
      <c r="O149" s="8">
        <f t="shared" si="120"/>
        <v>0.24630541871921183</v>
      </c>
      <c r="P149" s="113">
        <f>'Feuil1 ne pas supprimer'!T132</f>
        <v>28</v>
      </c>
      <c r="Q149" s="8">
        <f t="shared" si="121"/>
        <v>6.8965517241379306</v>
      </c>
      <c r="R149" s="113">
        <f>'Feuil1 ne pas supprimer'!W132</f>
        <v>59</v>
      </c>
      <c r="S149" s="8">
        <f t="shared" si="122"/>
        <v>14.532019704433496</v>
      </c>
      <c r="T149" s="113">
        <f>'Feuil1 ne pas supprimer'!Z132</f>
        <v>52</v>
      </c>
      <c r="U149" s="8">
        <f t="shared" si="123"/>
        <v>12.807881773399016</v>
      </c>
      <c r="V149" s="113">
        <f>'Feuil1 ne pas supprimer'!AC132</f>
        <v>0</v>
      </c>
      <c r="W149" s="8">
        <f t="shared" si="124"/>
        <v>0</v>
      </c>
      <c r="X149" s="113">
        <f>'Feuil1 ne pas supprimer'!AF132</f>
        <v>0</v>
      </c>
      <c r="Y149" s="8">
        <f t="shared" si="125"/>
        <v>0</v>
      </c>
      <c r="Z149" s="113">
        <f>'Feuil1 ne pas supprimer'!AI132</f>
        <v>150</v>
      </c>
      <c r="AA149" s="8">
        <f t="shared" si="126"/>
        <v>36.945812807881772</v>
      </c>
    </row>
    <row r="150" spans="1:27">
      <c r="A150" s="59" t="s">
        <v>102</v>
      </c>
      <c r="B150" s="59" t="str">
        <f>'Feuil1 ne pas supprimer'!C133</f>
        <v>Huahine</v>
      </c>
      <c r="C150" s="59">
        <f>'Feuil1 ne pas supprimer'!D133</f>
        <v>8</v>
      </c>
      <c r="D150" s="109">
        <f>'Feuil1 ne pas supprimer'!E133</f>
        <v>339</v>
      </c>
      <c r="E150" s="109">
        <f>'Feuil1 ne pas supprimer'!F133</f>
        <v>273</v>
      </c>
      <c r="F150" s="112">
        <f t="shared" si="127"/>
        <v>66</v>
      </c>
      <c r="G150" s="60">
        <f t="shared" si="128"/>
        <v>80.530973451327441</v>
      </c>
      <c r="H150" s="109">
        <f>'Feuil1 ne pas supprimer'!H133</f>
        <v>0</v>
      </c>
      <c r="I150" s="118">
        <f>'Feuil1 ne pas supprimer'!I133</f>
        <v>273</v>
      </c>
      <c r="J150" s="113">
        <f>'Feuil1 ne pas supprimer'!K133</f>
        <v>0</v>
      </c>
      <c r="K150" s="8">
        <f t="shared" si="118"/>
        <v>0</v>
      </c>
      <c r="L150" s="113">
        <f>'Feuil1 ne pas supprimer'!N133</f>
        <v>56</v>
      </c>
      <c r="M150" s="8">
        <f t="shared" si="119"/>
        <v>20.512820512820511</v>
      </c>
      <c r="N150" s="113">
        <f>'Feuil1 ne pas supprimer'!Q133</f>
        <v>0</v>
      </c>
      <c r="O150" s="8">
        <f t="shared" si="120"/>
        <v>0</v>
      </c>
      <c r="P150" s="113">
        <f>'Feuil1 ne pas supprimer'!T133</f>
        <v>16</v>
      </c>
      <c r="Q150" s="8">
        <f t="shared" si="121"/>
        <v>5.8608058608058604</v>
      </c>
      <c r="R150" s="113">
        <f>'Feuil1 ne pas supprimer'!W133</f>
        <v>45</v>
      </c>
      <c r="S150" s="8">
        <f t="shared" si="122"/>
        <v>16.483516483516482</v>
      </c>
      <c r="T150" s="113">
        <f>'Feuil1 ne pas supprimer'!Z133</f>
        <v>17</v>
      </c>
      <c r="U150" s="8">
        <f t="shared" si="123"/>
        <v>6.2271062271062272</v>
      </c>
      <c r="V150" s="113">
        <f>'Feuil1 ne pas supprimer'!AC133</f>
        <v>1</v>
      </c>
      <c r="W150" s="8">
        <f t="shared" si="124"/>
        <v>0.36630036630036628</v>
      </c>
      <c r="X150" s="113">
        <f>'Feuil1 ne pas supprimer'!AF133</f>
        <v>2</v>
      </c>
      <c r="Y150" s="8">
        <f t="shared" si="125"/>
        <v>0.73260073260073255</v>
      </c>
      <c r="Z150" s="113">
        <f>'Feuil1 ne pas supprimer'!AI133</f>
        <v>136</v>
      </c>
      <c r="AA150" s="8">
        <f t="shared" si="126"/>
        <v>49.816849816849818</v>
      </c>
    </row>
    <row r="151" spans="1:27">
      <c r="A151" s="3" t="s">
        <v>102</v>
      </c>
      <c r="B151" s="3" t="s">
        <v>41</v>
      </c>
      <c r="C151" s="3"/>
      <c r="D151" s="108">
        <f>D152</f>
        <v>987</v>
      </c>
      <c r="E151" s="108">
        <f>E152</f>
        <v>814</v>
      </c>
      <c r="F151" s="108">
        <f>D151-E151</f>
        <v>173</v>
      </c>
      <c r="G151" s="14">
        <f>E151/D151*100</f>
        <v>82.472137791286727</v>
      </c>
      <c r="H151" s="108">
        <f>E151-I151</f>
        <v>9</v>
      </c>
      <c r="I151" s="117">
        <f>I152</f>
        <v>805</v>
      </c>
      <c r="J151" s="108">
        <f>SUM(J152)</f>
        <v>0</v>
      </c>
      <c r="K151" s="16">
        <f>J151/$I151*100</f>
        <v>0</v>
      </c>
      <c r="L151" s="108">
        <f>SUM(L152)</f>
        <v>185</v>
      </c>
      <c r="M151" s="16">
        <f>L151/$I151*100</f>
        <v>22.981366459627328</v>
      </c>
      <c r="N151" s="108">
        <f>SUM(N152)</f>
        <v>2</v>
      </c>
      <c r="O151" s="16">
        <f>N151/$I151*100</f>
        <v>0.2484472049689441</v>
      </c>
      <c r="P151" s="108">
        <f>SUM(P152)</f>
        <v>22</v>
      </c>
      <c r="Q151" s="16">
        <f>P151/$I151*100</f>
        <v>2.7329192546583849</v>
      </c>
      <c r="R151" s="108">
        <f>SUM(R152)</f>
        <v>332</v>
      </c>
      <c r="S151" s="16">
        <f>R151/$I151*100</f>
        <v>41.242236024844722</v>
      </c>
      <c r="T151" s="108">
        <f>SUM(T152)</f>
        <v>47</v>
      </c>
      <c r="U151" s="16">
        <f>T151/$I151*100</f>
        <v>5.8385093167701863</v>
      </c>
      <c r="V151" s="108">
        <f>SUM(V152)</f>
        <v>19</v>
      </c>
      <c r="W151" s="16">
        <f>V151/$I151*100</f>
        <v>2.360248447204969</v>
      </c>
      <c r="X151" s="108">
        <f>SUM(X152)</f>
        <v>14</v>
      </c>
      <c r="Y151" s="16">
        <f>X151/$I151*100</f>
        <v>1.7391304347826086</v>
      </c>
      <c r="Z151" s="108">
        <f>SUM(Z152)</f>
        <v>184</v>
      </c>
      <c r="AA151" s="16">
        <f>Z151/$I151*100</f>
        <v>22.857142857142858</v>
      </c>
    </row>
    <row r="152" spans="1:27" s="172" customFormat="1">
      <c r="A152" s="164" t="s">
        <v>102</v>
      </c>
      <c r="B152" s="164" t="str">
        <f>'Feuil1 ne pas supprimer'!C134</f>
        <v>Maupiti</v>
      </c>
      <c r="C152" s="164">
        <f>'Feuil1 ne pas supprimer'!D134</f>
        <v>1</v>
      </c>
      <c r="D152" s="165">
        <f>'Feuil1 ne pas supprimer'!E134</f>
        <v>987</v>
      </c>
      <c r="E152" s="165">
        <f>'Feuil1 ne pas supprimer'!F134</f>
        <v>814</v>
      </c>
      <c r="F152" s="171">
        <f>D152-E152</f>
        <v>173</v>
      </c>
      <c r="G152" s="166">
        <f t="shared" si="128"/>
        <v>82.472137791286727</v>
      </c>
      <c r="H152" s="165">
        <f>'Feuil1 ne pas supprimer'!H134</f>
        <v>9</v>
      </c>
      <c r="I152" s="167">
        <f>'Feuil1 ne pas supprimer'!I134</f>
        <v>805</v>
      </c>
      <c r="J152" s="173">
        <f>'Feuil1 ne pas supprimer'!K134</f>
        <v>0</v>
      </c>
      <c r="K152" s="174">
        <f>J152/I152*100</f>
        <v>0</v>
      </c>
      <c r="L152" s="173">
        <f>'Feuil1 ne pas supprimer'!N134</f>
        <v>185</v>
      </c>
      <c r="M152" s="174">
        <f>L152/I152*100</f>
        <v>22.981366459627328</v>
      </c>
      <c r="N152" s="173">
        <f>'Feuil1 ne pas supprimer'!Q134</f>
        <v>2</v>
      </c>
      <c r="O152" s="174">
        <f>N152/I152*100</f>
        <v>0.2484472049689441</v>
      </c>
      <c r="P152" s="173">
        <f>'Feuil1 ne pas supprimer'!T134</f>
        <v>22</v>
      </c>
      <c r="Q152" s="174">
        <f>P152/I152*100</f>
        <v>2.7329192546583849</v>
      </c>
      <c r="R152" s="173">
        <f>'Feuil1 ne pas supprimer'!W134</f>
        <v>332</v>
      </c>
      <c r="S152" s="174">
        <f>R152/I152*100</f>
        <v>41.242236024844722</v>
      </c>
      <c r="T152" s="173">
        <f>'Feuil1 ne pas supprimer'!Z134</f>
        <v>47</v>
      </c>
      <c r="U152" s="174">
        <f>T152/I152*100</f>
        <v>5.8385093167701863</v>
      </c>
      <c r="V152" s="173">
        <f>'Feuil1 ne pas supprimer'!AC134</f>
        <v>19</v>
      </c>
      <c r="W152" s="174">
        <f>V152/I152*100</f>
        <v>2.360248447204969</v>
      </c>
      <c r="X152" s="173">
        <f>'Feuil1 ne pas supprimer'!AF134</f>
        <v>14</v>
      </c>
      <c r="Y152" s="174">
        <f>X152/I152*100</f>
        <v>1.7391304347826086</v>
      </c>
      <c r="Z152" s="173">
        <f>'Feuil1 ne pas supprimer'!AI134</f>
        <v>184</v>
      </c>
      <c r="AA152" s="174">
        <f>Z152/I152*100</f>
        <v>22.857142857142858</v>
      </c>
    </row>
    <row r="153" spans="1:27">
      <c r="A153" s="3" t="s">
        <v>102</v>
      </c>
      <c r="B153" s="3" t="s">
        <v>42</v>
      </c>
      <c r="C153" s="3"/>
      <c r="D153" s="108">
        <f>SUM(D154:D161)</f>
        <v>4386</v>
      </c>
      <c r="E153" s="108">
        <f>SUM(E154:E161)</f>
        <v>3197</v>
      </c>
      <c r="F153" s="108">
        <f>D153-E153</f>
        <v>1189</v>
      </c>
      <c r="G153" s="14">
        <f>E153/D153*100</f>
        <v>72.89101687186502</v>
      </c>
      <c r="H153" s="108">
        <f>E153-I153</f>
        <v>37</v>
      </c>
      <c r="I153" s="117">
        <f>SUM(I154:I161)</f>
        <v>3160</v>
      </c>
      <c r="J153" s="108">
        <f>SUM(J154:J161)</f>
        <v>23</v>
      </c>
      <c r="K153" s="16">
        <f>J153/$I153*100</f>
        <v>0.72784810126582278</v>
      </c>
      <c r="L153" s="108">
        <f>SUM(L154:L161)</f>
        <v>977</v>
      </c>
      <c r="M153" s="16">
        <f>L153/$I153*100</f>
        <v>30.917721518987339</v>
      </c>
      <c r="N153" s="108">
        <f>SUM(N154:N161)</f>
        <v>14</v>
      </c>
      <c r="O153" s="16">
        <f>N153/$I153*100</f>
        <v>0.44303797468354433</v>
      </c>
      <c r="P153" s="108">
        <f>SUM(P154:P161)</f>
        <v>189</v>
      </c>
      <c r="Q153" s="16">
        <f>P153/$I153*100</f>
        <v>5.981012658227848</v>
      </c>
      <c r="R153" s="108">
        <f>SUM(R154:R161)</f>
        <v>1095</v>
      </c>
      <c r="S153" s="16">
        <f>R153/$I153*100</f>
        <v>34.651898734177216</v>
      </c>
      <c r="T153" s="108">
        <f>SUM(T154:T161)</f>
        <v>290</v>
      </c>
      <c r="U153" s="16">
        <f>T153/$I153*100</f>
        <v>9.1772151898734187</v>
      </c>
      <c r="V153" s="108">
        <f>SUM(V154:V161)</f>
        <v>41</v>
      </c>
      <c r="W153" s="16">
        <f>V153/$I153*100</f>
        <v>1.2974683544303798</v>
      </c>
      <c r="X153" s="108">
        <f>SUM(X154:X161)</f>
        <v>51</v>
      </c>
      <c r="Y153" s="16">
        <f>X153/$I153*100</f>
        <v>1.6139240506329113</v>
      </c>
      <c r="Z153" s="108">
        <f>SUM(Z154:Z161)</f>
        <v>480</v>
      </c>
      <c r="AA153" s="16">
        <f>Z153/$I153*100</f>
        <v>15.18987341772152</v>
      </c>
    </row>
    <row r="154" spans="1:27" s="157" customFormat="1">
      <c r="A154" s="164" t="s">
        <v>102</v>
      </c>
      <c r="B154" s="164" t="str">
        <f>'Feuil1 ne pas supprimer'!C135</f>
        <v>Tahaa</v>
      </c>
      <c r="C154" s="164">
        <f>'Feuil1 ne pas supprimer'!D135</f>
        <v>1</v>
      </c>
      <c r="D154" s="165">
        <f>'Feuil1 ne pas supprimer'!E135</f>
        <v>944</v>
      </c>
      <c r="E154" s="165">
        <f>'Feuil1 ne pas supprimer'!F135</f>
        <v>715</v>
      </c>
      <c r="F154" s="165">
        <f>D154-E154</f>
        <v>229</v>
      </c>
      <c r="G154" s="166">
        <f t="shared" si="128"/>
        <v>75.741525423728817</v>
      </c>
      <c r="H154" s="165">
        <f>'Feuil1 ne pas supprimer'!H135</f>
        <v>8</v>
      </c>
      <c r="I154" s="167">
        <f>'Feuil1 ne pas supprimer'!I135</f>
        <v>707</v>
      </c>
      <c r="J154" s="145">
        <f>'Feuil1 ne pas supprimer'!K135</f>
        <v>4</v>
      </c>
      <c r="K154" s="43">
        <f t="shared" ref="K154:K161" si="129">J154/I154*100</f>
        <v>0.56577086280056577</v>
      </c>
      <c r="L154" s="145">
        <f>'Feuil1 ne pas supprimer'!N135</f>
        <v>182</v>
      </c>
      <c r="M154" s="43">
        <f t="shared" ref="M154:M161" si="130">L154/I154*100</f>
        <v>25.742574257425744</v>
      </c>
      <c r="N154" s="145">
        <f>'Feuil1 ne pas supprimer'!Q135</f>
        <v>12</v>
      </c>
      <c r="O154" s="43">
        <f t="shared" ref="O154:O161" si="131">N154/I154*100</f>
        <v>1.6973125884016973</v>
      </c>
      <c r="P154" s="145">
        <f>'Feuil1 ne pas supprimer'!T135</f>
        <v>14</v>
      </c>
      <c r="Q154" s="43">
        <f t="shared" ref="Q154:Q161" si="132">P154/I154*100</f>
        <v>1.9801980198019802</v>
      </c>
      <c r="R154" s="145">
        <f>'Feuil1 ne pas supprimer'!W135</f>
        <v>289</v>
      </c>
      <c r="S154" s="43">
        <f t="shared" ref="S154:S161" si="133">R154/I154*100</f>
        <v>40.876944837340879</v>
      </c>
      <c r="T154" s="145">
        <f>'Feuil1 ne pas supprimer'!Z135</f>
        <v>40</v>
      </c>
      <c r="U154" s="43">
        <f t="shared" ref="U154:U161" si="134">T154/I154*100</f>
        <v>5.6577086280056577</v>
      </c>
      <c r="V154" s="145">
        <f>'Feuil1 ne pas supprimer'!AC135</f>
        <v>4</v>
      </c>
      <c r="W154" s="43">
        <f t="shared" ref="W154:W161" si="135">V154/I154*100</f>
        <v>0.56577086280056577</v>
      </c>
      <c r="X154" s="145">
        <f>'Feuil1 ne pas supprimer'!AF135</f>
        <v>24</v>
      </c>
      <c r="Y154" s="43">
        <f t="shared" ref="Y154:Y161" si="136">X154/I154*100</f>
        <v>3.3946251768033946</v>
      </c>
      <c r="Z154" s="145">
        <f>'Feuil1 ne pas supprimer'!AI135</f>
        <v>138</v>
      </c>
      <c r="AA154" s="43">
        <f t="shared" ref="AA154:AA161" si="137">Z154/I154*100</f>
        <v>19.519094766619517</v>
      </c>
    </row>
    <row r="155" spans="1:27" s="157" customFormat="1">
      <c r="A155" s="164" t="s">
        <v>102</v>
      </c>
      <c r="B155" s="164" t="str">
        <f>'Feuil1 ne pas supprimer'!C136</f>
        <v>Tahaa</v>
      </c>
      <c r="C155" s="164">
        <f>'Feuil1 ne pas supprimer'!D136</f>
        <v>2</v>
      </c>
      <c r="D155" s="165">
        <f>'Feuil1 ne pas supprimer'!E136</f>
        <v>463</v>
      </c>
      <c r="E155" s="165">
        <f>'Feuil1 ne pas supprimer'!F136</f>
        <v>308</v>
      </c>
      <c r="F155" s="165">
        <f t="shared" ref="F155:F161" si="138">D155-E155</f>
        <v>155</v>
      </c>
      <c r="G155" s="166">
        <f t="shared" si="128"/>
        <v>66.52267818574515</v>
      </c>
      <c r="H155" s="165">
        <f>'Feuil1 ne pas supprimer'!H136</f>
        <v>3</v>
      </c>
      <c r="I155" s="167">
        <f>'Feuil1 ne pas supprimer'!I136</f>
        <v>305</v>
      </c>
      <c r="J155" s="145">
        <f>'Feuil1 ne pas supprimer'!K136</f>
        <v>3</v>
      </c>
      <c r="K155" s="43">
        <f t="shared" si="129"/>
        <v>0.98360655737704927</v>
      </c>
      <c r="L155" s="145">
        <f>'Feuil1 ne pas supprimer'!N136</f>
        <v>112</v>
      </c>
      <c r="M155" s="43">
        <f t="shared" si="130"/>
        <v>36.721311475409834</v>
      </c>
      <c r="N155" s="145">
        <f>'Feuil1 ne pas supprimer'!Q136</f>
        <v>0</v>
      </c>
      <c r="O155" s="43">
        <f t="shared" si="131"/>
        <v>0</v>
      </c>
      <c r="P155" s="145">
        <f>'Feuil1 ne pas supprimer'!T136</f>
        <v>26</v>
      </c>
      <c r="Q155" s="43">
        <f t="shared" si="132"/>
        <v>8.524590163934425</v>
      </c>
      <c r="R155" s="145">
        <f>'Feuil1 ne pas supprimer'!W136</f>
        <v>59</v>
      </c>
      <c r="S155" s="43">
        <f t="shared" si="133"/>
        <v>19.344262295081968</v>
      </c>
      <c r="T155" s="145">
        <f>'Feuil1 ne pas supprimer'!Z136</f>
        <v>29</v>
      </c>
      <c r="U155" s="43">
        <f t="shared" si="134"/>
        <v>9.5081967213114744</v>
      </c>
      <c r="V155" s="145">
        <f>'Feuil1 ne pas supprimer'!AC136</f>
        <v>2</v>
      </c>
      <c r="W155" s="43">
        <f t="shared" si="135"/>
        <v>0.65573770491803274</v>
      </c>
      <c r="X155" s="145">
        <f>'Feuil1 ne pas supprimer'!AF136</f>
        <v>2</v>
      </c>
      <c r="Y155" s="43">
        <f t="shared" si="136"/>
        <v>0.65573770491803274</v>
      </c>
      <c r="Z155" s="145">
        <f>'Feuil1 ne pas supprimer'!AI136</f>
        <v>72</v>
      </c>
      <c r="AA155" s="43">
        <f t="shared" si="137"/>
        <v>23.606557377049182</v>
      </c>
    </row>
    <row r="156" spans="1:27" s="157" customFormat="1">
      <c r="A156" s="164" t="s">
        <v>102</v>
      </c>
      <c r="B156" s="164" t="str">
        <f>'Feuil1 ne pas supprimer'!C137</f>
        <v>Tahaa</v>
      </c>
      <c r="C156" s="164">
        <f>'Feuil1 ne pas supprimer'!D137</f>
        <v>3</v>
      </c>
      <c r="D156" s="165">
        <f>'Feuil1 ne pas supprimer'!E137</f>
        <v>455</v>
      </c>
      <c r="E156" s="165">
        <f>'Feuil1 ne pas supprimer'!F137</f>
        <v>286</v>
      </c>
      <c r="F156" s="165">
        <f t="shared" si="138"/>
        <v>169</v>
      </c>
      <c r="G156" s="166">
        <f t="shared" si="128"/>
        <v>62.857142857142854</v>
      </c>
      <c r="H156" s="165">
        <f>'Feuil1 ne pas supprimer'!H137</f>
        <v>3</v>
      </c>
      <c r="I156" s="167">
        <f>'Feuil1 ne pas supprimer'!I137</f>
        <v>283</v>
      </c>
      <c r="J156" s="145">
        <f>'Feuil1 ne pas supprimer'!K137</f>
        <v>4</v>
      </c>
      <c r="K156" s="43">
        <f t="shared" si="129"/>
        <v>1.4134275618374559</v>
      </c>
      <c r="L156" s="145">
        <f>'Feuil1 ne pas supprimer'!N137</f>
        <v>79</v>
      </c>
      <c r="M156" s="43">
        <f t="shared" si="130"/>
        <v>27.915194346289752</v>
      </c>
      <c r="N156" s="145">
        <f>'Feuil1 ne pas supprimer'!Q137</f>
        <v>0</v>
      </c>
      <c r="O156" s="43">
        <f t="shared" si="131"/>
        <v>0</v>
      </c>
      <c r="P156" s="145">
        <f>'Feuil1 ne pas supprimer'!T137</f>
        <v>8</v>
      </c>
      <c r="Q156" s="43">
        <f t="shared" si="132"/>
        <v>2.8268551236749118</v>
      </c>
      <c r="R156" s="145">
        <f>'Feuil1 ne pas supprimer'!W137</f>
        <v>111</v>
      </c>
      <c r="S156" s="43">
        <f t="shared" si="133"/>
        <v>39.222614840989401</v>
      </c>
      <c r="T156" s="145">
        <f>'Feuil1 ne pas supprimer'!Z137</f>
        <v>24</v>
      </c>
      <c r="U156" s="43">
        <f t="shared" si="134"/>
        <v>8.4805653710247348</v>
      </c>
      <c r="V156" s="145">
        <f>'Feuil1 ne pas supprimer'!AC137</f>
        <v>2</v>
      </c>
      <c r="W156" s="43">
        <f t="shared" si="135"/>
        <v>0.70671378091872794</v>
      </c>
      <c r="X156" s="145">
        <f>'Feuil1 ne pas supprimer'!AF137</f>
        <v>2</v>
      </c>
      <c r="Y156" s="43">
        <f t="shared" si="136"/>
        <v>0.70671378091872794</v>
      </c>
      <c r="Z156" s="145">
        <f>'Feuil1 ne pas supprimer'!AI137</f>
        <v>53</v>
      </c>
      <c r="AA156" s="43">
        <f t="shared" si="137"/>
        <v>18.727915194346288</v>
      </c>
    </row>
    <row r="157" spans="1:27" s="157" customFormat="1">
      <c r="A157" s="164" t="s">
        <v>102</v>
      </c>
      <c r="B157" s="164" t="str">
        <f>'Feuil1 ne pas supprimer'!C138</f>
        <v>Tahaa</v>
      </c>
      <c r="C157" s="164">
        <f>'Feuil1 ne pas supprimer'!D138</f>
        <v>4</v>
      </c>
      <c r="D157" s="165">
        <f>'Feuil1 ne pas supprimer'!E138</f>
        <v>464</v>
      </c>
      <c r="E157" s="165">
        <f>'Feuil1 ne pas supprimer'!F138</f>
        <v>347</v>
      </c>
      <c r="F157" s="165">
        <f t="shared" si="138"/>
        <v>117</v>
      </c>
      <c r="G157" s="166">
        <f t="shared" si="128"/>
        <v>74.784482758620683</v>
      </c>
      <c r="H157" s="165">
        <f>'Feuil1 ne pas supprimer'!H138</f>
        <v>7</v>
      </c>
      <c r="I157" s="167">
        <f>'Feuil1 ne pas supprimer'!I138</f>
        <v>340</v>
      </c>
      <c r="J157" s="145">
        <f>'Feuil1 ne pas supprimer'!K138</f>
        <v>2</v>
      </c>
      <c r="K157" s="43">
        <f t="shared" si="129"/>
        <v>0.58823529411764708</v>
      </c>
      <c r="L157" s="145">
        <f>'Feuil1 ne pas supprimer'!N138</f>
        <v>124</v>
      </c>
      <c r="M157" s="43">
        <f t="shared" si="130"/>
        <v>36.470588235294116</v>
      </c>
      <c r="N157" s="145">
        <f>'Feuil1 ne pas supprimer'!Q138</f>
        <v>0</v>
      </c>
      <c r="O157" s="43">
        <f t="shared" si="131"/>
        <v>0</v>
      </c>
      <c r="P157" s="145">
        <f>'Feuil1 ne pas supprimer'!T138</f>
        <v>6</v>
      </c>
      <c r="Q157" s="43">
        <f t="shared" si="132"/>
        <v>1.7647058823529411</v>
      </c>
      <c r="R157" s="145">
        <f>'Feuil1 ne pas supprimer'!W138</f>
        <v>91</v>
      </c>
      <c r="S157" s="43">
        <f t="shared" si="133"/>
        <v>26.764705882352942</v>
      </c>
      <c r="T157" s="145">
        <f>'Feuil1 ne pas supprimer'!Z138</f>
        <v>15</v>
      </c>
      <c r="U157" s="43">
        <f t="shared" si="134"/>
        <v>4.4117647058823533</v>
      </c>
      <c r="V157" s="145">
        <f>'Feuil1 ne pas supprimer'!AC138</f>
        <v>4</v>
      </c>
      <c r="W157" s="43">
        <f t="shared" si="135"/>
        <v>1.1764705882352942</v>
      </c>
      <c r="X157" s="145">
        <f>'Feuil1 ne pas supprimer'!AF138</f>
        <v>5</v>
      </c>
      <c r="Y157" s="43">
        <f t="shared" si="136"/>
        <v>1.4705882352941175</v>
      </c>
      <c r="Z157" s="145">
        <f>'Feuil1 ne pas supprimer'!AI138</f>
        <v>93</v>
      </c>
      <c r="AA157" s="43">
        <f t="shared" si="137"/>
        <v>27.352941176470591</v>
      </c>
    </row>
    <row r="158" spans="1:27" s="157" customFormat="1">
      <c r="A158" s="164" t="s">
        <v>102</v>
      </c>
      <c r="B158" s="164" t="str">
        <f>'Feuil1 ne pas supprimer'!C139</f>
        <v>Tahaa</v>
      </c>
      <c r="C158" s="164">
        <f>'Feuil1 ne pas supprimer'!D139</f>
        <v>5</v>
      </c>
      <c r="D158" s="165">
        <f>'Feuil1 ne pas supprimer'!E139</f>
        <v>426</v>
      </c>
      <c r="E158" s="165">
        <f>'Feuil1 ne pas supprimer'!F139</f>
        <v>290</v>
      </c>
      <c r="F158" s="165">
        <f t="shared" si="138"/>
        <v>136</v>
      </c>
      <c r="G158" s="166">
        <f t="shared" si="128"/>
        <v>68.075117370892031</v>
      </c>
      <c r="H158" s="165">
        <f>'Feuil1 ne pas supprimer'!H139</f>
        <v>5</v>
      </c>
      <c r="I158" s="167">
        <f>'Feuil1 ne pas supprimer'!I139</f>
        <v>285</v>
      </c>
      <c r="J158" s="145">
        <f>'Feuil1 ne pas supprimer'!K139</f>
        <v>3</v>
      </c>
      <c r="K158" s="43">
        <f t="shared" si="129"/>
        <v>1.0526315789473684</v>
      </c>
      <c r="L158" s="145">
        <f>'Feuil1 ne pas supprimer'!N139</f>
        <v>98</v>
      </c>
      <c r="M158" s="43">
        <f t="shared" si="130"/>
        <v>34.385964912280706</v>
      </c>
      <c r="N158" s="145">
        <f>'Feuil1 ne pas supprimer'!Q139</f>
        <v>0</v>
      </c>
      <c r="O158" s="43">
        <f t="shared" si="131"/>
        <v>0</v>
      </c>
      <c r="P158" s="145">
        <f>'Feuil1 ne pas supprimer'!T139</f>
        <v>11</v>
      </c>
      <c r="Q158" s="43">
        <f t="shared" si="132"/>
        <v>3.8596491228070176</v>
      </c>
      <c r="R158" s="145">
        <f>'Feuil1 ne pas supprimer'!W139</f>
        <v>110</v>
      </c>
      <c r="S158" s="43">
        <f t="shared" si="133"/>
        <v>38.596491228070171</v>
      </c>
      <c r="T158" s="145">
        <f>'Feuil1 ne pas supprimer'!Z139</f>
        <v>16</v>
      </c>
      <c r="U158" s="43">
        <f t="shared" si="134"/>
        <v>5.6140350877192979</v>
      </c>
      <c r="V158" s="145">
        <f>'Feuil1 ne pas supprimer'!AC139</f>
        <v>3</v>
      </c>
      <c r="W158" s="43">
        <f t="shared" si="135"/>
        <v>1.0526315789473684</v>
      </c>
      <c r="X158" s="145">
        <f>'Feuil1 ne pas supprimer'!AF139</f>
        <v>2</v>
      </c>
      <c r="Y158" s="43">
        <f t="shared" si="136"/>
        <v>0.70175438596491224</v>
      </c>
      <c r="Z158" s="145">
        <f>'Feuil1 ne pas supprimer'!AI139</f>
        <v>42</v>
      </c>
      <c r="AA158" s="43">
        <f t="shared" si="137"/>
        <v>14.736842105263156</v>
      </c>
    </row>
    <row r="159" spans="1:27" s="157" customFormat="1">
      <c r="A159" s="164" t="s">
        <v>102</v>
      </c>
      <c r="B159" s="164" t="str">
        <f>'Feuil1 ne pas supprimer'!C140</f>
        <v>Tahaa</v>
      </c>
      <c r="C159" s="164">
        <f>'Feuil1 ne pas supprimer'!D140</f>
        <v>6</v>
      </c>
      <c r="D159" s="165">
        <f>'Feuil1 ne pas supprimer'!E140</f>
        <v>787</v>
      </c>
      <c r="E159" s="165">
        <f>'Feuil1 ne pas supprimer'!F140</f>
        <v>599</v>
      </c>
      <c r="F159" s="165">
        <f t="shared" si="138"/>
        <v>188</v>
      </c>
      <c r="G159" s="166">
        <f t="shared" si="128"/>
        <v>76.11181702668361</v>
      </c>
      <c r="H159" s="165">
        <f>'Feuil1 ne pas supprimer'!H140</f>
        <v>6</v>
      </c>
      <c r="I159" s="167">
        <f>'Feuil1 ne pas supprimer'!I140</f>
        <v>593</v>
      </c>
      <c r="J159" s="145">
        <f>'Feuil1 ne pas supprimer'!K140</f>
        <v>4</v>
      </c>
      <c r="K159" s="43">
        <f t="shared" si="129"/>
        <v>0.67453625632377734</v>
      </c>
      <c r="L159" s="145">
        <f>'Feuil1 ne pas supprimer'!N140</f>
        <v>165</v>
      </c>
      <c r="M159" s="43">
        <f t="shared" si="130"/>
        <v>27.824620573355819</v>
      </c>
      <c r="N159" s="145">
        <f>'Feuil1 ne pas supprimer'!Q140</f>
        <v>2</v>
      </c>
      <c r="O159" s="43">
        <f t="shared" si="131"/>
        <v>0.33726812816188867</v>
      </c>
      <c r="P159" s="145">
        <f>'Feuil1 ne pas supprimer'!T140</f>
        <v>33</v>
      </c>
      <c r="Q159" s="43">
        <f t="shared" si="132"/>
        <v>5.5649241146711637</v>
      </c>
      <c r="R159" s="145">
        <f>'Feuil1 ne pas supprimer'!W140</f>
        <v>251</v>
      </c>
      <c r="S159" s="43">
        <f t="shared" si="133"/>
        <v>42.327150084317033</v>
      </c>
      <c r="T159" s="145">
        <f>'Feuil1 ne pas supprimer'!Z140</f>
        <v>86</v>
      </c>
      <c r="U159" s="43">
        <f t="shared" si="134"/>
        <v>14.502529510961216</v>
      </c>
      <c r="V159" s="145">
        <f>'Feuil1 ne pas supprimer'!AC140</f>
        <v>3</v>
      </c>
      <c r="W159" s="43">
        <f t="shared" si="135"/>
        <v>0.50590219224283306</v>
      </c>
      <c r="X159" s="145">
        <f>'Feuil1 ne pas supprimer'!AF140</f>
        <v>2</v>
      </c>
      <c r="Y159" s="43">
        <f t="shared" si="136"/>
        <v>0.33726812816188867</v>
      </c>
      <c r="Z159" s="145">
        <f>'Feuil1 ne pas supprimer'!AI140</f>
        <v>47</v>
      </c>
      <c r="AA159" s="43">
        <f t="shared" si="137"/>
        <v>7.925801011804384</v>
      </c>
    </row>
    <row r="160" spans="1:27" s="157" customFormat="1">
      <c r="A160" s="164" t="s">
        <v>102</v>
      </c>
      <c r="B160" s="164" t="str">
        <f>'Feuil1 ne pas supprimer'!C141</f>
        <v>Tahaa</v>
      </c>
      <c r="C160" s="164">
        <f>'Feuil1 ne pas supprimer'!D141</f>
        <v>7</v>
      </c>
      <c r="D160" s="165">
        <f>'Feuil1 ne pas supprimer'!E141</f>
        <v>472</v>
      </c>
      <c r="E160" s="165">
        <f>'Feuil1 ne pas supprimer'!F141</f>
        <v>376</v>
      </c>
      <c r="F160" s="165">
        <f t="shared" si="138"/>
        <v>96</v>
      </c>
      <c r="G160" s="166">
        <f t="shared" si="128"/>
        <v>79.66101694915254</v>
      </c>
      <c r="H160" s="165">
        <f>'Feuil1 ne pas supprimer'!H141</f>
        <v>2</v>
      </c>
      <c r="I160" s="167">
        <f>'Feuil1 ne pas supprimer'!I141</f>
        <v>374</v>
      </c>
      <c r="J160" s="145">
        <f>'Feuil1 ne pas supprimer'!K141</f>
        <v>2</v>
      </c>
      <c r="K160" s="43">
        <f t="shared" si="129"/>
        <v>0.53475935828876997</v>
      </c>
      <c r="L160" s="145">
        <f>'Feuil1 ne pas supprimer'!N141</f>
        <v>102</v>
      </c>
      <c r="M160" s="43">
        <f t="shared" si="130"/>
        <v>27.27272727272727</v>
      </c>
      <c r="N160" s="145">
        <f>'Feuil1 ne pas supprimer'!Q141</f>
        <v>0</v>
      </c>
      <c r="O160" s="43">
        <f t="shared" si="131"/>
        <v>0</v>
      </c>
      <c r="P160" s="145">
        <f>'Feuil1 ne pas supprimer'!T141</f>
        <v>82</v>
      </c>
      <c r="Q160" s="43">
        <f t="shared" si="132"/>
        <v>21.925133689839569</v>
      </c>
      <c r="R160" s="145">
        <f>'Feuil1 ne pas supprimer'!W141</f>
        <v>88</v>
      </c>
      <c r="S160" s="43">
        <f t="shared" si="133"/>
        <v>23.52941176470588</v>
      </c>
      <c r="T160" s="145">
        <f>'Feuil1 ne pas supprimer'!Z141</f>
        <v>48</v>
      </c>
      <c r="U160" s="43">
        <f t="shared" si="134"/>
        <v>12.834224598930483</v>
      </c>
      <c r="V160" s="145">
        <f>'Feuil1 ne pas supprimer'!AC141</f>
        <v>20</v>
      </c>
      <c r="W160" s="43">
        <f t="shared" si="135"/>
        <v>5.3475935828877006</v>
      </c>
      <c r="X160" s="145">
        <f>'Feuil1 ne pas supprimer'!AF141</f>
        <v>9</v>
      </c>
      <c r="Y160" s="43">
        <f t="shared" si="136"/>
        <v>2.4064171122994651</v>
      </c>
      <c r="Z160" s="145">
        <f>'Feuil1 ne pas supprimer'!AI141</f>
        <v>23</v>
      </c>
      <c r="AA160" s="43">
        <f t="shared" si="137"/>
        <v>6.1497326203208562</v>
      </c>
    </row>
    <row r="161" spans="1:27" s="157" customFormat="1">
      <c r="A161" s="164" t="s">
        <v>102</v>
      </c>
      <c r="B161" s="164" t="str">
        <f>'Feuil1 ne pas supprimer'!C142</f>
        <v>Tahaa</v>
      </c>
      <c r="C161" s="164">
        <f>'Feuil1 ne pas supprimer'!D142</f>
        <v>8</v>
      </c>
      <c r="D161" s="165">
        <f>'Feuil1 ne pas supprimer'!E142</f>
        <v>375</v>
      </c>
      <c r="E161" s="165">
        <f>'Feuil1 ne pas supprimer'!F142</f>
        <v>276</v>
      </c>
      <c r="F161" s="165">
        <f t="shared" si="138"/>
        <v>99</v>
      </c>
      <c r="G161" s="166">
        <f t="shared" si="128"/>
        <v>73.599999999999994</v>
      </c>
      <c r="H161" s="165">
        <f>'Feuil1 ne pas supprimer'!H142</f>
        <v>3</v>
      </c>
      <c r="I161" s="167">
        <f>'Feuil1 ne pas supprimer'!I142</f>
        <v>273</v>
      </c>
      <c r="J161" s="145">
        <f>'Feuil1 ne pas supprimer'!K142</f>
        <v>1</v>
      </c>
      <c r="K161" s="43">
        <f t="shared" si="129"/>
        <v>0.36630036630036628</v>
      </c>
      <c r="L161" s="145">
        <f>'Feuil1 ne pas supprimer'!N142</f>
        <v>115</v>
      </c>
      <c r="M161" s="43">
        <f t="shared" si="130"/>
        <v>42.124542124542124</v>
      </c>
      <c r="N161" s="145">
        <f>'Feuil1 ne pas supprimer'!Q142</f>
        <v>0</v>
      </c>
      <c r="O161" s="43">
        <f t="shared" si="131"/>
        <v>0</v>
      </c>
      <c r="P161" s="145">
        <f>'Feuil1 ne pas supprimer'!T142</f>
        <v>9</v>
      </c>
      <c r="Q161" s="43">
        <f t="shared" si="132"/>
        <v>3.296703296703297</v>
      </c>
      <c r="R161" s="145">
        <f>'Feuil1 ne pas supprimer'!W142</f>
        <v>96</v>
      </c>
      <c r="S161" s="43">
        <f t="shared" si="133"/>
        <v>35.164835164835168</v>
      </c>
      <c r="T161" s="145">
        <f>'Feuil1 ne pas supprimer'!Z142</f>
        <v>32</v>
      </c>
      <c r="U161" s="43">
        <f t="shared" si="134"/>
        <v>11.721611721611721</v>
      </c>
      <c r="V161" s="145">
        <f>'Feuil1 ne pas supprimer'!AC142</f>
        <v>3</v>
      </c>
      <c r="W161" s="43">
        <f t="shared" si="135"/>
        <v>1.098901098901099</v>
      </c>
      <c r="X161" s="145">
        <f>'Feuil1 ne pas supprimer'!AF142</f>
        <v>5</v>
      </c>
      <c r="Y161" s="43">
        <f t="shared" si="136"/>
        <v>1.8315018315018317</v>
      </c>
      <c r="Z161" s="145">
        <f>'Feuil1 ne pas supprimer'!AI142</f>
        <v>12</v>
      </c>
      <c r="AA161" s="43">
        <f t="shared" si="137"/>
        <v>4.395604395604396</v>
      </c>
    </row>
    <row r="162" spans="1:27">
      <c r="A162" s="3" t="s">
        <v>102</v>
      </c>
      <c r="B162" s="3" t="s">
        <v>43</v>
      </c>
      <c r="C162" s="3"/>
      <c r="D162" s="108">
        <f>SUM(D163:D166)</f>
        <v>3501</v>
      </c>
      <c r="E162" s="108">
        <f>SUM(E163:E166)</f>
        <v>2633</v>
      </c>
      <c r="F162" s="108">
        <f t="shared" ref="F162:F193" si="139">D162-E162</f>
        <v>868</v>
      </c>
      <c r="G162" s="14">
        <f>E162/D162*100</f>
        <v>75.207083690374176</v>
      </c>
      <c r="H162" s="108">
        <f>E162-I162</f>
        <v>29</v>
      </c>
      <c r="I162" s="117">
        <f>SUM(I163:I166)</f>
        <v>2604</v>
      </c>
      <c r="J162" s="108">
        <f>SUM(J163:J166)</f>
        <v>20</v>
      </c>
      <c r="K162" s="16">
        <f>J162/$I162*100</f>
        <v>0.76804915514592931</v>
      </c>
      <c r="L162" s="108">
        <f>SUM(L163:L166)</f>
        <v>688</v>
      </c>
      <c r="M162" s="16">
        <f>L162/$I162*100</f>
        <v>26.420890937019969</v>
      </c>
      <c r="N162" s="108">
        <f>SUM(N163:N166)</f>
        <v>7</v>
      </c>
      <c r="O162" s="16">
        <f>N162/$I162*100</f>
        <v>0.26881720430107531</v>
      </c>
      <c r="P162" s="108">
        <f>SUM(P163:P166)</f>
        <v>116</v>
      </c>
      <c r="Q162" s="16">
        <f>P162/$I162*100</f>
        <v>4.4546850998463903</v>
      </c>
      <c r="R162" s="108">
        <f>SUM(R163:R166)</f>
        <v>1080</v>
      </c>
      <c r="S162" s="16">
        <f>R162/$I162*100</f>
        <v>41.474654377880185</v>
      </c>
      <c r="T162" s="108">
        <f>SUM(T163:T166)</f>
        <v>71</v>
      </c>
      <c r="U162" s="16">
        <f>T162/$I162*100</f>
        <v>2.7265745007680491</v>
      </c>
      <c r="V162" s="108">
        <f>SUM(V163:V166)</f>
        <v>119</v>
      </c>
      <c r="W162" s="16">
        <f>V162/$I162*100</f>
        <v>4.56989247311828</v>
      </c>
      <c r="X162" s="108">
        <f>SUM(X163:X166)</f>
        <v>38</v>
      </c>
      <c r="Y162" s="16">
        <f>X162/$I162*100</f>
        <v>1.4592933947772657</v>
      </c>
      <c r="Z162" s="108">
        <f>SUM(Z163:Z166)</f>
        <v>465</v>
      </c>
      <c r="AA162" s="16">
        <f>Z162/$I162*100</f>
        <v>17.857142857142858</v>
      </c>
    </row>
    <row r="163" spans="1:27" s="157" customFormat="1">
      <c r="A163" s="164" t="s">
        <v>102</v>
      </c>
      <c r="B163" s="164" t="str">
        <f>'Feuil1 ne pas supprimer'!C143</f>
        <v>Taputapuatea</v>
      </c>
      <c r="C163" s="164">
        <f>'Feuil1 ne pas supprimer'!D143</f>
        <v>1</v>
      </c>
      <c r="D163" s="165">
        <f>'Feuil1 ne pas supprimer'!E143</f>
        <v>1169</v>
      </c>
      <c r="E163" s="165">
        <f>'Feuil1 ne pas supprimer'!F143</f>
        <v>848</v>
      </c>
      <c r="F163" s="165">
        <f t="shared" si="139"/>
        <v>321</v>
      </c>
      <c r="G163" s="166">
        <f t="shared" si="128"/>
        <v>72.540633019674942</v>
      </c>
      <c r="H163" s="165">
        <f>'Feuil1 ne pas supprimer'!H143</f>
        <v>9</v>
      </c>
      <c r="I163" s="167">
        <f>'Feuil1 ne pas supprimer'!I143</f>
        <v>839</v>
      </c>
      <c r="J163" s="145">
        <f>'Feuil1 ne pas supprimer'!K143</f>
        <v>5</v>
      </c>
      <c r="K163" s="43">
        <f>J163/I163*100</f>
        <v>0.59594755661501786</v>
      </c>
      <c r="L163" s="145">
        <f>'Feuil1 ne pas supprimer'!N143</f>
        <v>149</v>
      </c>
      <c r="M163" s="43">
        <f>L163/I163*100</f>
        <v>17.759237187127532</v>
      </c>
      <c r="N163" s="145">
        <f>'Feuil1 ne pas supprimer'!Q143</f>
        <v>1</v>
      </c>
      <c r="O163" s="43">
        <f>N163/I163*100</f>
        <v>0.11918951132300357</v>
      </c>
      <c r="P163" s="145">
        <f>'Feuil1 ne pas supprimer'!T143</f>
        <v>40</v>
      </c>
      <c r="Q163" s="43">
        <f>P163/I163*100</f>
        <v>4.7675804529201429</v>
      </c>
      <c r="R163" s="145">
        <f>'Feuil1 ne pas supprimer'!W143</f>
        <v>256</v>
      </c>
      <c r="S163" s="43">
        <f>R163/I163*100</f>
        <v>30.512514898688913</v>
      </c>
      <c r="T163" s="145">
        <f>'Feuil1 ne pas supprimer'!Z143</f>
        <v>34</v>
      </c>
      <c r="U163" s="43">
        <f>T163/I163*100</f>
        <v>4.052443384982122</v>
      </c>
      <c r="V163" s="145">
        <f>'Feuil1 ne pas supprimer'!AC143</f>
        <v>56</v>
      </c>
      <c r="W163" s="43">
        <f>V163/I163*100</f>
        <v>6.6746126340882004</v>
      </c>
      <c r="X163" s="145">
        <f>'Feuil1 ne pas supprimer'!AF143</f>
        <v>34</v>
      </c>
      <c r="Y163" s="43">
        <f>X163/I163*100</f>
        <v>4.052443384982122</v>
      </c>
      <c r="Z163" s="145">
        <f>'Feuil1 ne pas supprimer'!AI143</f>
        <v>264</v>
      </c>
      <c r="AA163" s="43">
        <f>Z163/I163*100</f>
        <v>31.466030989272941</v>
      </c>
    </row>
    <row r="164" spans="1:27" s="157" customFormat="1">
      <c r="A164" s="164" t="s">
        <v>102</v>
      </c>
      <c r="B164" s="164" t="str">
        <f>'Feuil1 ne pas supprimer'!C144</f>
        <v>Taputapuatea</v>
      </c>
      <c r="C164" s="164">
        <f>'Feuil1 ne pas supprimer'!D144</f>
        <v>2</v>
      </c>
      <c r="D164" s="165">
        <f>'Feuil1 ne pas supprimer'!E144</f>
        <v>1196</v>
      </c>
      <c r="E164" s="165">
        <f>'Feuil1 ne pas supprimer'!F144</f>
        <v>911</v>
      </c>
      <c r="F164" s="165">
        <f t="shared" si="139"/>
        <v>285</v>
      </c>
      <c r="G164" s="166">
        <f t="shared" si="128"/>
        <v>76.170568561872912</v>
      </c>
      <c r="H164" s="165">
        <f>'Feuil1 ne pas supprimer'!H144</f>
        <v>8</v>
      </c>
      <c r="I164" s="167">
        <f>'Feuil1 ne pas supprimer'!I144</f>
        <v>903</v>
      </c>
      <c r="J164" s="145">
        <f>'Feuil1 ne pas supprimer'!K144</f>
        <v>9</v>
      </c>
      <c r="K164" s="43">
        <f>J164/I164*100</f>
        <v>0.99667774086378735</v>
      </c>
      <c r="L164" s="145">
        <f>'Feuil1 ne pas supprimer'!N144</f>
        <v>283</v>
      </c>
      <c r="M164" s="43">
        <f>L164/I164*100</f>
        <v>31.339977851605759</v>
      </c>
      <c r="N164" s="145">
        <f>'Feuil1 ne pas supprimer'!Q144</f>
        <v>3</v>
      </c>
      <c r="O164" s="43">
        <f>N164/I164*100</f>
        <v>0.33222591362126247</v>
      </c>
      <c r="P164" s="145">
        <f>'Feuil1 ne pas supprimer'!T144</f>
        <v>40</v>
      </c>
      <c r="Q164" s="43">
        <f>P164/I164*100</f>
        <v>4.4296788482834994</v>
      </c>
      <c r="R164" s="145">
        <f>'Feuil1 ne pas supprimer'!W144</f>
        <v>405</v>
      </c>
      <c r="S164" s="43">
        <f>R164/I164*100</f>
        <v>44.85049833887043</v>
      </c>
      <c r="T164" s="145">
        <f>'Feuil1 ne pas supprimer'!Z144</f>
        <v>19</v>
      </c>
      <c r="U164" s="43">
        <f>T164/I164*100</f>
        <v>2.1040974529346621</v>
      </c>
      <c r="V164" s="145">
        <f>'Feuil1 ne pas supprimer'!AC144</f>
        <v>42</v>
      </c>
      <c r="W164" s="43">
        <f>V164/I164*100</f>
        <v>4.6511627906976747</v>
      </c>
      <c r="X164" s="145">
        <f>'Feuil1 ne pas supprimer'!AF144</f>
        <v>1</v>
      </c>
      <c r="Y164" s="43">
        <f>X164/I164*100</f>
        <v>0.11074197120708748</v>
      </c>
      <c r="Z164" s="145">
        <f>'Feuil1 ne pas supprimer'!AI144</f>
        <v>101</v>
      </c>
      <c r="AA164" s="43">
        <f>Z164/I164*100</f>
        <v>11.184939091915837</v>
      </c>
    </row>
    <row r="165" spans="1:27" s="157" customFormat="1">
      <c r="A165" s="164" t="s">
        <v>102</v>
      </c>
      <c r="B165" s="164" t="str">
        <f>'Feuil1 ne pas supprimer'!C145</f>
        <v>Taputapuatea</v>
      </c>
      <c r="C165" s="164">
        <f>'Feuil1 ne pas supprimer'!D145</f>
        <v>3</v>
      </c>
      <c r="D165" s="165">
        <f>'Feuil1 ne pas supprimer'!E145</f>
        <v>863</v>
      </c>
      <c r="E165" s="165">
        <f>'Feuil1 ne pas supprimer'!F145</f>
        <v>645</v>
      </c>
      <c r="F165" s="165">
        <f t="shared" si="139"/>
        <v>218</v>
      </c>
      <c r="G165" s="166">
        <f t="shared" si="128"/>
        <v>74.739281575898033</v>
      </c>
      <c r="H165" s="165">
        <f>'Feuil1 ne pas supprimer'!H145</f>
        <v>12</v>
      </c>
      <c r="I165" s="167">
        <f>'Feuil1 ne pas supprimer'!I145</f>
        <v>633</v>
      </c>
      <c r="J165" s="145">
        <f>'Feuil1 ne pas supprimer'!K145</f>
        <v>4</v>
      </c>
      <c r="K165" s="43">
        <f>J165/I165*100</f>
        <v>0.63191153238546605</v>
      </c>
      <c r="L165" s="145">
        <f>'Feuil1 ne pas supprimer'!N145</f>
        <v>178</v>
      </c>
      <c r="M165" s="43">
        <f>L165/I165*100</f>
        <v>28.120063191153239</v>
      </c>
      <c r="N165" s="145">
        <f>'Feuil1 ne pas supprimer'!Q145</f>
        <v>2</v>
      </c>
      <c r="O165" s="43">
        <f>N165/I165*100</f>
        <v>0.31595576619273302</v>
      </c>
      <c r="P165" s="145">
        <f>'Feuil1 ne pas supprimer'!T145</f>
        <v>30</v>
      </c>
      <c r="Q165" s="43">
        <f>P165/I165*100</f>
        <v>4.7393364928909953</v>
      </c>
      <c r="R165" s="145">
        <f>'Feuil1 ne pas supprimer'!W145</f>
        <v>322</v>
      </c>
      <c r="S165" s="43">
        <f>R165/I165*100</f>
        <v>50.868878357030013</v>
      </c>
      <c r="T165" s="145">
        <f>'Feuil1 ne pas supprimer'!Z145</f>
        <v>14</v>
      </c>
      <c r="U165" s="43">
        <f>T165/I165*100</f>
        <v>2.2116903633491312</v>
      </c>
      <c r="V165" s="145">
        <f>'Feuil1 ne pas supprimer'!AC145</f>
        <v>17</v>
      </c>
      <c r="W165" s="43">
        <f>V165/I165*100</f>
        <v>2.6856240126382307</v>
      </c>
      <c r="X165" s="145">
        <f>'Feuil1 ne pas supprimer'!AF145</f>
        <v>3</v>
      </c>
      <c r="Y165" s="43">
        <f>X165/I165*100</f>
        <v>0.47393364928909953</v>
      </c>
      <c r="Z165" s="145">
        <f>'Feuil1 ne pas supprimer'!AI145</f>
        <v>63</v>
      </c>
      <c r="AA165" s="43">
        <f>Z165/I165*100</f>
        <v>9.9526066350710902</v>
      </c>
    </row>
    <row r="166" spans="1:27" s="157" customFormat="1">
      <c r="A166" s="164" t="s">
        <v>102</v>
      </c>
      <c r="B166" s="164" t="str">
        <f>'Feuil1 ne pas supprimer'!C146</f>
        <v>Taputapuatea</v>
      </c>
      <c r="C166" s="164">
        <f>'Feuil1 ne pas supprimer'!D146</f>
        <v>4</v>
      </c>
      <c r="D166" s="165">
        <f>'Feuil1 ne pas supprimer'!E146</f>
        <v>273</v>
      </c>
      <c r="E166" s="165">
        <f>'Feuil1 ne pas supprimer'!F146</f>
        <v>229</v>
      </c>
      <c r="F166" s="165">
        <f t="shared" si="139"/>
        <v>44</v>
      </c>
      <c r="G166" s="166">
        <f t="shared" si="128"/>
        <v>83.882783882783883</v>
      </c>
      <c r="H166" s="165">
        <f>'Feuil1 ne pas supprimer'!H146</f>
        <v>0</v>
      </c>
      <c r="I166" s="167">
        <f>'Feuil1 ne pas supprimer'!I146</f>
        <v>229</v>
      </c>
      <c r="J166" s="145">
        <f>'Feuil1 ne pas supprimer'!K146</f>
        <v>2</v>
      </c>
      <c r="K166" s="43">
        <f>J166/I166*100</f>
        <v>0.87336244541484709</v>
      </c>
      <c r="L166" s="145">
        <f>'Feuil1 ne pas supprimer'!N146</f>
        <v>78</v>
      </c>
      <c r="M166" s="43">
        <f>L166/I166*100</f>
        <v>34.061135371179041</v>
      </c>
      <c r="N166" s="145">
        <f>'Feuil1 ne pas supprimer'!Q146</f>
        <v>1</v>
      </c>
      <c r="O166" s="43">
        <f>N166/I166*100</f>
        <v>0.43668122270742354</v>
      </c>
      <c r="P166" s="145">
        <f>'Feuil1 ne pas supprimer'!T146</f>
        <v>6</v>
      </c>
      <c r="Q166" s="43">
        <f>P166/I166*100</f>
        <v>2.6200873362445414</v>
      </c>
      <c r="R166" s="145">
        <f>'Feuil1 ne pas supprimer'!W146</f>
        <v>97</v>
      </c>
      <c r="S166" s="43">
        <f>R166/I166*100</f>
        <v>42.358078602620083</v>
      </c>
      <c r="T166" s="145">
        <f>'Feuil1 ne pas supprimer'!Z146</f>
        <v>4</v>
      </c>
      <c r="U166" s="43">
        <f>T166/I166*100</f>
        <v>1.7467248908296942</v>
      </c>
      <c r="V166" s="145">
        <f>'Feuil1 ne pas supprimer'!AC146</f>
        <v>4</v>
      </c>
      <c r="W166" s="43">
        <f>V166/I166*100</f>
        <v>1.7467248908296942</v>
      </c>
      <c r="X166" s="145">
        <f>'Feuil1 ne pas supprimer'!AF146</f>
        <v>0</v>
      </c>
      <c r="Y166" s="43">
        <f>X166/I166*100</f>
        <v>0</v>
      </c>
      <c r="Z166" s="145">
        <f>'Feuil1 ne pas supprimer'!AI146</f>
        <v>37</v>
      </c>
      <c r="AA166" s="43">
        <f>Z166/I166*100</f>
        <v>16.157205240174672</v>
      </c>
    </row>
    <row r="167" spans="1:27">
      <c r="A167" s="3" t="s">
        <v>102</v>
      </c>
      <c r="B167" s="3" t="s">
        <v>44</v>
      </c>
      <c r="C167" s="3"/>
      <c r="D167" s="108">
        <f>SUM(D168:D172)</f>
        <v>2919</v>
      </c>
      <c r="E167" s="108">
        <f>SUM(E168:E172)</f>
        <v>2237</v>
      </c>
      <c r="F167" s="108">
        <f t="shared" si="139"/>
        <v>682</v>
      </c>
      <c r="G167" s="14">
        <f>E167/D167*100</f>
        <v>76.635834189791012</v>
      </c>
      <c r="H167" s="108">
        <f>E167-I167</f>
        <v>32</v>
      </c>
      <c r="I167" s="117">
        <f>SUM(I168:I172)</f>
        <v>2205</v>
      </c>
      <c r="J167" s="108">
        <f>SUM(J168:J172)</f>
        <v>4</v>
      </c>
      <c r="K167" s="16">
        <f>J167/$I167*100</f>
        <v>0.18140589569160998</v>
      </c>
      <c r="L167" s="108">
        <f>SUM(L168:L172)</f>
        <v>503</v>
      </c>
      <c r="M167" s="16">
        <f>L167/$I167*100</f>
        <v>22.811791383219955</v>
      </c>
      <c r="N167" s="108">
        <f>SUM(N168:N172)</f>
        <v>4</v>
      </c>
      <c r="O167" s="16">
        <f>N167/$I167*100</f>
        <v>0.18140589569160998</v>
      </c>
      <c r="P167" s="108">
        <f>SUM(P168:P172)</f>
        <v>122</v>
      </c>
      <c r="Q167" s="16">
        <f>P167/$I167*100</f>
        <v>5.5328798185941048</v>
      </c>
      <c r="R167" s="108">
        <f>SUM(R168:R172)</f>
        <v>999</v>
      </c>
      <c r="S167" s="16">
        <f>R167/$I167*100</f>
        <v>45.306122448979593</v>
      </c>
      <c r="T167" s="108">
        <f>SUM(T168:T172)</f>
        <v>116</v>
      </c>
      <c r="U167" s="16">
        <f>T167/$I167*100</f>
        <v>5.2607709750566896</v>
      </c>
      <c r="V167" s="108">
        <f>SUM(V168:V172)</f>
        <v>102</v>
      </c>
      <c r="W167" s="16">
        <f>V167/$I167*100</f>
        <v>4.6258503401360542</v>
      </c>
      <c r="X167" s="108">
        <f>SUM(X168:X172)</f>
        <v>43</v>
      </c>
      <c r="Y167" s="16">
        <f>X167/$I167*100</f>
        <v>1.9501133786848073</v>
      </c>
      <c r="Z167" s="108">
        <f>SUM(Z168:Z172)</f>
        <v>312</v>
      </c>
      <c r="AA167" s="16">
        <f>Z167/$I167*100</f>
        <v>14.14965986394558</v>
      </c>
    </row>
    <row r="168" spans="1:27" s="157" customFormat="1">
      <c r="A168" s="164" t="s">
        <v>102</v>
      </c>
      <c r="B168" s="164" t="str">
        <f>'Feuil1 ne pas supprimer'!C147</f>
        <v>Tumaraa</v>
      </c>
      <c r="C168" s="164">
        <f>'Feuil1 ne pas supprimer'!D147</f>
        <v>1</v>
      </c>
      <c r="D168" s="165">
        <f>'Feuil1 ne pas supprimer'!E147</f>
        <v>719</v>
      </c>
      <c r="E168" s="165">
        <f>'Feuil1 ne pas supprimer'!F147</f>
        <v>564</v>
      </c>
      <c r="F168" s="165">
        <f t="shared" si="139"/>
        <v>155</v>
      </c>
      <c r="G168" s="166">
        <f t="shared" si="128"/>
        <v>78.442280945757986</v>
      </c>
      <c r="H168" s="165">
        <f>'Feuil1 ne pas supprimer'!H147</f>
        <v>6</v>
      </c>
      <c r="I168" s="167">
        <f>'Feuil1 ne pas supprimer'!I147</f>
        <v>558</v>
      </c>
      <c r="J168" s="145">
        <f>'Feuil1 ne pas supprimer'!K147</f>
        <v>3</v>
      </c>
      <c r="K168" s="43">
        <f>J168/I168*100</f>
        <v>0.53763440860215062</v>
      </c>
      <c r="L168" s="145">
        <f>'Feuil1 ne pas supprimer'!N147</f>
        <v>79</v>
      </c>
      <c r="M168" s="43">
        <f>L168/I168*100</f>
        <v>14.157706093189965</v>
      </c>
      <c r="N168" s="145">
        <f>'Feuil1 ne pas supprimer'!Q147</f>
        <v>0</v>
      </c>
      <c r="O168" s="43">
        <f>N168/I168*100</f>
        <v>0</v>
      </c>
      <c r="P168" s="145">
        <f>'Feuil1 ne pas supprimer'!T147</f>
        <v>17</v>
      </c>
      <c r="Q168" s="43">
        <f>P168/I168*100</f>
        <v>3.0465949820788532</v>
      </c>
      <c r="R168" s="145">
        <f>'Feuil1 ne pas supprimer'!W147</f>
        <v>203</v>
      </c>
      <c r="S168" s="43">
        <f>R168/I168*100</f>
        <v>36.379928315412187</v>
      </c>
      <c r="T168" s="145">
        <f>'Feuil1 ne pas supprimer'!Z147</f>
        <v>37</v>
      </c>
      <c r="U168" s="43">
        <f>T168/I168*100</f>
        <v>6.6308243727598564</v>
      </c>
      <c r="V168" s="145">
        <f>'Feuil1 ne pas supprimer'!AC147</f>
        <v>42</v>
      </c>
      <c r="W168" s="43">
        <f>V168/I168*100</f>
        <v>7.5268817204301079</v>
      </c>
      <c r="X168" s="145">
        <f>'Feuil1 ne pas supprimer'!AF147</f>
        <v>26</v>
      </c>
      <c r="Y168" s="43">
        <f>X168/I168*100</f>
        <v>4.6594982078853047</v>
      </c>
      <c r="Z168" s="145">
        <f>'Feuil1 ne pas supprimer'!AI147</f>
        <v>151</v>
      </c>
      <c r="AA168" s="43">
        <f>Z168/I168*100</f>
        <v>27.060931899641577</v>
      </c>
    </row>
    <row r="169" spans="1:27" s="157" customFormat="1">
      <c r="A169" s="164" t="s">
        <v>102</v>
      </c>
      <c r="B169" s="164" t="str">
        <f>'Feuil1 ne pas supprimer'!C148</f>
        <v>Tumaraa</v>
      </c>
      <c r="C169" s="164">
        <f>'Feuil1 ne pas supprimer'!D148</f>
        <v>2</v>
      </c>
      <c r="D169" s="165">
        <f>'Feuil1 ne pas supprimer'!E148</f>
        <v>740</v>
      </c>
      <c r="E169" s="165">
        <f>'Feuil1 ne pas supprimer'!F148</f>
        <v>610</v>
      </c>
      <c r="F169" s="165">
        <f t="shared" si="139"/>
        <v>130</v>
      </c>
      <c r="G169" s="166">
        <f t="shared" si="128"/>
        <v>82.432432432432435</v>
      </c>
      <c r="H169" s="165">
        <f>'Feuil1 ne pas supprimer'!H148</f>
        <v>17</v>
      </c>
      <c r="I169" s="167">
        <f>'Feuil1 ne pas supprimer'!I148</f>
        <v>593</v>
      </c>
      <c r="J169" s="145">
        <f>'Feuil1 ne pas supprimer'!K148</f>
        <v>0</v>
      </c>
      <c r="K169" s="43">
        <f>J169/I169*100</f>
        <v>0</v>
      </c>
      <c r="L169" s="145">
        <f>'Feuil1 ne pas supprimer'!N148</f>
        <v>107</v>
      </c>
      <c r="M169" s="43">
        <f>L169/I169*100</f>
        <v>18.043844856661046</v>
      </c>
      <c r="N169" s="145">
        <f>'Feuil1 ne pas supprimer'!Q148</f>
        <v>2</v>
      </c>
      <c r="O169" s="43">
        <f>N169/I169*100</f>
        <v>0.33726812816188867</v>
      </c>
      <c r="P169" s="145">
        <f>'Feuil1 ne pas supprimer'!T148</f>
        <v>34</v>
      </c>
      <c r="Q169" s="43">
        <f>P169/I169*100</f>
        <v>5.7335581787521077</v>
      </c>
      <c r="R169" s="145">
        <f>'Feuil1 ne pas supprimer'!W148</f>
        <v>330</v>
      </c>
      <c r="S169" s="43">
        <f>R169/I169*100</f>
        <v>55.649241146711638</v>
      </c>
      <c r="T169" s="145">
        <f>'Feuil1 ne pas supprimer'!Z148</f>
        <v>42</v>
      </c>
      <c r="U169" s="43">
        <f>T169/I169*100</f>
        <v>7.0826306913996637</v>
      </c>
      <c r="V169" s="145">
        <f>'Feuil1 ne pas supprimer'!AC148</f>
        <v>16</v>
      </c>
      <c r="W169" s="43">
        <f>V169/I169*100</f>
        <v>2.6981450252951094</v>
      </c>
      <c r="X169" s="145">
        <f>'Feuil1 ne pas supprimer'!AF148</f>
        <v>4</v>
      </c>
      <c r="Y169" s="43">
        <f>X169/I169*100</f>
        <v>0.67453625632377734</v>
      </c>
      <c r="Z169" s="145">
        <f>'Feuil1 ne pas supprimer'!AI148</f>
        <v>58</v>
      </c>
      <c r="AA169" s="43">
        <f>Z169/I169*100</f>
        <v>9.7807757166947731</v>
      </c>
    </row>
    <row r="170" spans="1:27" s="157" customFormat="1">
      <c r="A170" s="164" t="s">
        <v>102</v>
      </c>
      <c r="B170" s="164" t="str">
        <f>'Feuil1 ne pas supprimer'!C149</f>
        <v>Tumaraa</v>
      </c>
      <c r="C170" s="164">
        <f>'Feuil1 ne pas supprimer'!D149</f>
        <v>3</v>
      </c>
      <c r="D170" s="165">
        <f>'Feuil1 ne pas supprimer'!E149</f>
        <v>389</v>
      </c>
      <c r="E170" s="165">
        <f>'Feuil1 ne pas supprimer'!F149</f>
        <v>256</v>
      </c>
      <c r="F170" s="165">
        <f t="shared" si="139"/>
        <v>133</v>
      </c>
      <c r="G170" s="166">
        <f t="shared" si="128"/>
        <v>65.80976863753213</v>
      </c>
      <c r="H170" s="165">
        <f>'Feuil1 ne pas supprimer'!H149</f>
        <v>1</v>
      </c>
      <c r="I170" s="167">
        <f>'Feuil1 ne pas supprimer'!I149</f>
        <v>255</v>
      </c>
      <c r="J170" s="145">
        <f>'Feuil1 ne pas supprimer'!K149</f>
        <v>0</v>
      </c>
      <c r="K170" s="43">
        <f>J170/I170*100</f>
        <v>0</v>
      </c>
      <c r="L170" s="145">
        <f>'Feuil1 ne pas supprimer'!N149</f>
        <v>84</v>
      </c>
      <c r="M170" s="43">
        <f>L170/I170*100</f>
        <v>32.941176470588232</v>
      </c>
      <c r="N170" s="145">
        <f>'Feuil1 ne pas supprimer'!Q149</f>
        <v>1</v>
      </c>
      <c r="O170" s="43">
        <f>N170/I170*100</f>
        <v>0.39215686274509803</v>
      </c>
      <c r="P170" s="145">
        <f>'Feuil1 ne pas supprimer'!T149</f>
        <v>15</v>
      </c>
      <c r="Q170" s="43">
        <f>P170/I170*100</f>
        <v>5.8823529411764701</v>
      </c>
      <c r="R170" s="145">
        <f>'Feuil1 ne pas supprimer'!W149</f>
        <v>80</v>
      </c>
      <c r="S170" s="43">
        <f>R170/I170*100</f>
        <v>31.372549019607842</v>
      </c>
      <c r="T170" s="145">
        <f>'Feuil1 ne pas supprimer'!Z149</f>
        <v>14</v>
      </c>
      <c r="U170" s="43">
        <f>T170/I170*100</f>
        <v>5.4901960784313726</v>
      </c>
      <c r="V170" s="145">
        <f>'Feuil1 ne pas supprimer'!AC149</f>
        <v>12</v>
      </c>
      <c r="W170" s="43">
        <f>V170/I170*100</f>
        <v>4.7058823529411766</v>
      </c>
      <c r="X170" s="145">
        <f>'Feuil1 ne pas supprimer'!AF149</f>
        <v>5</v>
      </c>
      <c r="Y170" s="43">
        <f>X170/I170*100</f>
        <v>1.9607843137254901</v>
      </c>
      <c r="Z170" s="145">
        <f>'Feuil1 ne pas supprimer'!AI149</f>
        <v>44</v>
      </c>
      <c r="AA170" s="43">
        <f>Z170/I170*100</f>
        <v>17.254901960784313</v>
      </c>
    </row>
    <row r="171" spans="1:27" s="157" customFormat="1">
      <c r="A171" s="164" t="s">
        <v>102</v>
      </c>
      <c r="B171" s="164" t="str">
        <f>'Feuil1 ne pas supprimer'!C150</f>
        <v>Tumaraa</v>
      </c>
      <c r="C171" s="164">
        <f>'Feuil1 ne pas supprimer'!D150</f>
        <v>4</v>
      </c>
      <c r="D171" s="165">
        <f>'Feuil1 ne pas supprimer'!E150</f>
        <v>747</v>
      </c>
      <c r="E171" s="165">
        <f>'Feuil1 ne pas supprimer'!F150</f>
        <v>552</v>
      </c>
      <c r="F171" s="165">
        <f t="shared" si="139"/>
        <v>195</v>
      </c>
      <c r="G171" s="166">
        <f t="shared" si="128"/>
        <v>73.895582329317264</v>
      </c>
      <c r="H171" s="165">
        <f>'Feuil1 ne pas supprimer'!H150</f>
        <v>8</v>
      </c>
      <c r="I171" s="167">
        <f>'Feuil1 ne pas supprimer'!I150</f>
        <v>544</v>
      </c>
      <c r="J171" s="145">
        <f>'Feuil1 ne pas supprimer'!K150</f>
        <v>1</v>
      </c>
      <c r="K171" s="43">
        <f>J171/I171*100</f>
        <v>0.18382352941176469</v>
      </c>
      <c r="L171" s="145">
        <f>'Feuil1 ne pas supprimer'!N150</f>
        <v>152</v>
      </c>
      <c r="M171" s="43">
        <f>L171/I171*100</f>
        <v>27.941176470588236</v>
      </c>
      <c r="N171" s="145">
        <f>'Feuil1 ne pas supprimer'!Q150</f>
        <v>1</v>
      </c>
      <c r="O171" s="43">
        <f>N171/I171*100</f>
        <v>0.18382352941176469</v>
      </c>
      <c r="P171" s="145">
        <f>'Feuil1 ne pas supprimer'!T150</f>
        <v>47</v>
      </c>
      <c r="Q171" s="43">
        <f>P171/I171*100</f>
        <v>8.6397058823529402</v>
      </c>
      <c r="R171" s="145">
        <f>'Feuil1 ne pas supprimer'!W150</f>
        <v>276</v>
      </c>
      <c r="S171" s="43">
        <f>R171/I171*100</f>
        <v>50.735294117647058</v>
      </c>
      <c r="T171" s="145">
        <f>'Feuil1 ne pas supprimer'!Z150</f>
        <v>8</v>
      </c>
      <c r="U171" s="43">
        <f>T171/I171*100</f>
        <v>1.4705882352941175</v>
      </c>
      <c r="V171" s="145">
        <f>'Feuil1 ne pas supprimer'!AC150</f>
        <v>18</v>
      </c>
      <c r="W171" s="43">
        <f>V171/I171*100</f>
        <v>3.3088235294117649</v>
      </c>
      <c r="X171" s="145">
        <f>'Feuil1 ne pas supprimer'!AF150</f>
        <v>8</v>
      </c>
      <c r="Y171" s="43">
        <f>X171/I171*100</f>
        <v>1.4705882352941175</v>
      </c>
      <c r="Z171" s="145">
        <f>'Feuil1 ne pas supprimer'!AI150</f>
        <v>33</v>
      </c>
      <c r="AA171" s="43">
        <f>Z171/I171*100</f>
        <v>6.0661764705882355</v>
      </c>
    </row>
    <row r="172" spans="1:27" s="157" customFormat="1">
      <c r="A172" s="164" t="s">
        <v>102</v>
      </c>
      <c r="B172" s="164" t="str">
        <f>'Feuil1 ne pas supprimer'!C151</f>
        <v>Tumaraa</v>
      </c>
      <c r="C172" s="164">
        <f>'Feuil1 ne pas supprimer'!D151</f>
        <v>5</v>
      </c>
      <c r="D172" s="165">
        <f>'Feuil1 ne pas supprimer'!E151</f>
        <v>324</v>
      </c>
      <c r="E172" s="165">
        <f>'Feuil1 ne pas supprimer'!F151</f>
        <v>255</v>
      </c>
      <c r="F172" s="165">
        <f t="shared" si="139"/>
        <v>69</v>
      </c>
      <c r="G172" s="166">
        <f t="shared" si="128"/>
        <v>78.703703703703709</v>
      </c>
      <c r="H172" s="165">
        <f>'Feuil1 ne pas supprimer'!H151</f>
        <v>0</v>
      </c>
      <c r="I172" s="167">
        <f>'Feuil1 ne pas supprimer'!I151</f>
        <v>255</v>
      </c>
      <c r="J172" s="145">
        <f>'Feuil1 ne pas supprimer'!K151</f>
        <v>0</v>
      </c>
      <c r="K172" s="43">
        <f>J172/I172*100</f>
        <v>0</v>
      </c>
      <c r="L172" s="145">
        <f>'Feuil1 ne pas supprimer'!N151</f>
        <v>81</v>
      </c>
      <c r="M172" s="43">
        <f>L172/I172*100</f>
        <v>31.764705882352938</v>
      </c>
      <c r="N172" s="145">
        <f>'Feuil1 ne pas supprimer'!Q151</f>
        <v>0</v>
      </c>
      <c r="O172" s="43">
        <f>N172/I172*100</f>
        <v>0</v>
      </c>
      <c r="P172" s="145">
        <f>'Feuil1 ne pas supprimer'!T151</f>
        <v>9</v>
      </c>
      <c r="Q172" s="43">
        <f>P172/I172*100</f>
        <v>3.5294117647058822</v>
      </c>
      <c r="R172" s="145">
        <f>'Feuil1 ne pas supprimer'!W151</f>
        <v>110</v>
      </c>
      <c r="S172" s="43">
        <f>R172/I172*100</f>
        <v>43.137254901960787</v>
      </c>
      <c r="T172" s="145">
        <f>'Feuil1 ne pas supprimer'!Z151</f>
        <v>15</v>
      </c>
      <c r="U172" s="43">
        <f>T172/I172*100</f>
        <v>5.8823529411764701</v>
      </c>
      <c r="V172" s="145">
        <f>'Feuil1 ne pas supprimer'!AC151</f>
        <v>14</v>
      </c>
      <c r="W172" s="43">
        <f>V172/I172*100</f>
        <v>5.4901960784313726</v>
      </c>
      <c r="X172" s="145">
        <f>'Feuil1 ne pas supprimer'!AF151</f>
        <v>0</v>
      </c>
      <c r="Y172" s="43">
        <f>X172/I172*100</f>
        <v>0</v>
      </c>
      <c r="Z172" s="145">
        <f>'Feuil1 ne pas supprimer'!AI151</f>
        <v>26</v>
      </c>
      <c r="AA172" s="43">
        <f>Z172/I172*100</f>
        <v>10.196078431372548</v>
      </c>
    </row>
    <row r="173" spans="1:27">
      <c r="A173" s="3" t="s">
        <v>102</v>
      </c>
      <c r="B173" s="3" t="s">
        <v>45</v>
      </c>
      <c r="C173" s="3"/>
      <c r="D173" s="108">
        <f>SUM(D174:D176)</f>
        <v>3249</v>
      </c>
      <c r="E173" s="108">
        <f>SUM(E174:E176)</f>
        <v>2289</v>
      </c>
      <c r="F173" s="108">
        <f t="shared" si="139"/>
        <v>960</v>
      </c>
      <c r="G173" s="14">
        <f>E173/D173*100</f>
        <v>70.452446906740533</v>
      </c>
      <c r="H173" s="108">
        <f>E173-I173</f>
        <v>24</v>
      </c>
      <c r="I173" s="117">
        <f>SUM(I174:I176)</f>
        <v>2265</v>
      </c>
      <c r="J173" s="108">
        <f>SUM(J174:J176)</f>
        <v>26</v>
      </c>
      <c r="K173" s="16">
        <f>J173/$I173*100</f>
        <v>1.1479028697571745</v>
      </c>
      <c r="L173" s="108">
        <f>SUM(L174:L176)</f>
        <v>543</v>
      </c>
      <c r="M173" s="16">
        <f>L173/$I173*100</f>
        <v>23.973509933774835</v>
      </c>
      <c r="N173" s="108">
        <f>SUM(N174:N176)</f>
        <v>12</v>
      </c>
      <c r="O173" s="16">
        <f>N173/$I173*100</f>
        <v>0.5298013245033113</v>
      </c>
      <c r="P173" s="108">
        <f>SUM(P174:P176)</f>
        <v>111</v>
      </c>
      <c r="Q173" s="16">
        <f>P173/$I173*100</f>
        <v>4.9006622516556293</v>
      </c>
      <c r="R173" s="108">
        <f>SUM(R174:R176)</f>
        <v>628</v>
      </c>
      <c r="S173" s="16">
        <f>R173/$I173*100</f>
        <v>27.726269315673292</v>
      </c>
      <c r="T173" s="108">
        <f>SUM(T174:T176)</f>
        <v>66</v>
      </c>
      <c r="U173" s="16">
        <f>T173/$I173*100</f>
        <v>2.9139072847682121</v>
      </c>
      <c r="V173" s="108">
        <f>SUM(V174:V176)</f>
        <v>126</v>
      </c>
      <c r="W173" s="16">
        <f>V173/$I173*100</f>
        <v>5.5629139072847682</v>
      </c>
      <c r="X173" s="108">
        <f>SUM(X174:X176)</f>
        <v>54</v>
      </c>
      <c r="Y173" s="16">
        <f>X173/$I173*100</f>
        <v>2.3841059602649008</v>
      </c>
      <c r="Z173" s="108">
        <f>SUM(Z174:Z176)</f>
        <v>699</v>
      </c>
      <c r="AA173" s="16">
        <f>Z173/$I173*100</f>
        <v>30.860927152317881</v>
      </c>
    </row>
    <row r="174" spans="1:27" s="157" customFormat="1">
      <c r="A174" s="164" t="s">
        <v>102</v>
      </c>
      <c r="B174" s="164" t="str">
        <f>'Feuil1 ne pas supprimer'!C152</f>
        <v>Uturoa</v>
      </c>
      <c r="C174" s="164">
        <f>'Feuil1 ne pas supprimer'!D152</f>
        <v>1</v>
      </c>
      <c r="D174" s="165">
        <f>'Feuil1 ne pas supprimer'!E152</f>
        <v>1155</v>
      </c>
      <c r="E174" s="165">
        <f>'Feuil1 ne pas supprimer'!F152</f>
        <v>771</v>
      </c>
      <c r="F174" s="165">
        <f t="shared" si="139"/>
        <v>384</v>
      </c>
      <c r="G174" s="166">
        <f t="shared" si="128"/>
        <v>66.753246753246756</v>
      </c>
      <c r="H174" s="165">
        <f>'Feuil1 ne pas supprimer'!H152</f>
        <v>9</v>
      </c>
      <c r="I174" s="167">
        <f>'Feuil1 ne pas supprimer'!I152</f>
        <v>762</v>
      </c>
      <c r="J174" s="145">
        <f>'Feuil1 ne pas supprimer'!K152</f>
        <v>15</v>
      </c>
      <c r="K174" s="43">
        <f>J174/I174*100</f>
        <v>1.9685039370078741</v>
      </c>
      <c r="L174" s="145">
        <f>'Feuil1 ne pas supprimer'!N152</f>
        <v>127</v>
      </c>
      <c r="M174" s="43">
        <f>L174/I174*100</f>
        <v>16.666666666666664</v>
      </c>
      <c r="N174" s="145">
        <f>'Feuil1 ne pas supprimer'!Q152</f>
        <v>3</v>
      </c>
      <c r="O174" s="43">
        <f>N174/I174*100</f>
        <v>0.39370078740157477</v>
      </c>
      <c r="P174" s="145">
        <f>'Feuil1 ne pas supprimer'!T152</f>
        <v>23</v>
      </c>
      <c r="Q174" s="43">
        <f>P174/I174*100</f>
        <v>3.0183727034120733</v>
      </c>
      <c r="R174" s="145">
        <f>'Feuil1 ne pas supprimer'!W152</f>
        <v>192</v>
      </c>
      <c r="S174" s="43">
        <f>R174/I174*100</f>
        <v>25.196850393700785</v>
      </c>
      <c r="T174" s="145">
        <f>'Feuil1 ne pas supprimer'!Z152</f>
        <v>18</v>
      </c>
      <c r="U174" s="43">
        <f>T174/I174*100</f>
        <v>2.3622047244094486</v>
      </c>
      <c r="V174" s="145">
        <f>'Feuil1 ne pas supprimer'!AC152</f>
        <v>66</v>
      </c>
      <c r="W174" s="43">
        <f>V174/I174*100</f>
        <v>8.6614173228346463</v>
      </c>
      <c r="X174" s="145">
        <f>'Feuil1 ne pas supprimer'!AF152</f>
        <v>11</v>
      </c>
      <c r="Y174" s="43">
        <f>X174/I174*100</f>
        <v>1.4435695538057742</v>
      </c>
      <c r="Z174" s="145">
        <f>'Feuil1 ne pas supprimer'!AI152</f>
        <v>307</v>
      </c>
      <c r="AA174" s="43">
        <f>Z174/I174*100</f>
        <v>40.288713910761153</v>
      </c>
    </row>
    <row r="175" spans="1:27" s="157" customFormat="1">
      <c r="A175" s="164" t="s">
        <v>102</v>
      </c>
      <c r="B175" s="164" t="str">
        <f>'Feuil1 ne pas supprimer'!C153</f>
        <v>Uturoa</v>
      </c>
      <c r="C175" s="164">
        <f>'Feuil1 ne pas supprimer'!D153</f>
        <v>2</v>
      </c>
      <c r="D175" s="165">
        <f>'Feuil1 ne pas supprimer'!E153</f>
        <v>1012</v>
      </c>
      <c r="E175" s="165">
        <f>'Feuil1 ne pas supprimer'!F153</f>
        <v>720</v>
      </c>
      <c r="F175" s="165">
        <f t="shared" si="139"/>
        <v>292</v>
      </c>
      <c r="G175" s="166">
        <f t="shared" si="128"/>
        <v>71.146245059288532</v>
      </c>
      <c r="H175" s="165">
        <f>'Feuil1 ne pas supprimer'!H153</f>
        <v>8</v>
      </c>
      <c r="I175" s="167">
        <f>'Feuil1 ne pas supprimer'!I153</f>
        <v>712</v>
      </c>
      <c r="J175" s="145">
        <f>'Feuil1 ne pas supprimer'!K153</f>
        <v>7</v>
      </c>
      <c r="K175" s="43">
        <f>J175/I175*100</f>
        <v>0.9831460674157303</v>
      </c>
      <c r="L175" s="145">
        <f>'Feuil1 ne pas supprimer'!N153</f>
        <v>191</v>
      </c>
      <c r="M175" s="43">
        <f>L175/I175*100</f>
        <v>26.825842696629216</v>
      </c>
      <c r="N175" s="145">
        <f>'Feuil1 ne pas supprimer'!Q153</f>
        <v>2</v>
      </c>
      <c r="O175" s="43">
        <f>N175/I175*100</f>
        <v>0.2808988764044944</v>
      </c>
      <c r="P175" s="145">
        <f>'Feuil1 ne pas supprimer'!T153</f>
        <v>24</v>
      </c>
      <c r="Q175" s="43">
        <f>P175/I175*100</f>
        <v>3.3707865168539324</v>
      </c>
      <c r="R175" s="145">
        <f>'Feuil1 ne pas supprimer'!W153</f>
        <v>195</v>
      </c>
      <c r="S175" s="43">
        <f>R175/I175*100</f>
        <v>27.387640449438202</v>
      </c>
      <c r="T175" s="145">
        <f>'Feuil1 ne pas supprimer'!Z153</f>
        <v>22</v>
      </c>
      <c r="U175" s="43">
        <f>T175/I175*100</f>
        <v>3.089887640449438</v>
      </c>
      <c r="V175" s="145">
        <f>'Feuil1 ne pas supprimer'!AC153</f>
        <v>29</v>
      </c>
      <c r="W175" s="43">
        <f>V175/I175*100</f>
        <v>4.0730337078651688</v>
      </c>
      <c r="X175" s="145">
        <f>'Feuil1 ne pas supprimer'!AF153</f>
        <v>14</v>
      </c>
      <c r="Y175" s="43">
        <f>X175/I175*100</f>
        <v>1.9662921348314606</v>
      </c>
      <c r="Z175" s="145">
        <f>'Feuil1 ne pas supprimer'!AI153</f>
        <v>228</v>
      </c>
      <c r="AA175" s="43">
        <f>Z175/I175*100</f>
        <v>32.022471910112358</v>
      </c>
    </row>
    <row r="176" spans="1:27" s="157" customFormat="1">
      <c r="A176" s="168" t="s">
        <v>102</v>
      </c>
      <c r="B176" s="168" t="str">
        <f>'Feuil1 ne pas supprimer'!C154</f>
        <v>Uturoa</v>
      </c>
      <c r="C176" s="168">
        <f>'Feuil1 ne pas supprimer'!D154</f>
        <v>3</v>
      </c>
      <c r="D176" s="165">
        <f>'Feuil1 ne pas supprimer'!E154</f>
        <v>1082</v>
      </c>
      <c r="E176" s="169">
        <f>'Feuil1 ne pas supprimer'!F154</f>
        <v>798</v>
      </c>
      <c r="F176" s="169">
        <f t="shared" si="139"/>
        <v>284</v>
      </c>
      <c r="G176" s="170">
        <f t="shared" si="128"/>
        <v>73.752310536044362</v>
      </c>
      <c r="H176" s="165">
        <f>'Feuil1 ne pas supprimer'!H154</f>
        <v>7</v>
      </c>
      <c r="I176" s="167">
        <f>'Feuil1 ne pas supprimer'!I154</f>
        <v>791</v>
      </c>
      <c r="J176" s="145">
        <f>'Feuil1 ne pas supprimer'!K154</f>
        <v>4</v>
      </c>
      <c r="K176" s="185">
        <f>J176/I176*100</f>
        <v>0.50568900126422256</v>
      </c>
      <c r="L176" s="145">
        <f>'Feuil1 ne pas supprimer'!N154</f>
        <v>225</v>
      </c>
      <c r="M176" s="185">
        <f>L176/I176*100</f>
        <v>28.445006321112515</v>
      </c>
      <c r="N176" s="145">
        <f>'Feuil1 ne pas supprimer'!Q154</f>
        <v>7</v>
      </c>
      <c r="O176" s="185">
        <f>N176/I176*100</f>
        <v>0.88495575221238942</v>
      </c>
      <c r="P176" s="145">
        <f>'Feuil1 ne pas supprimer'!T154</f>
        <v>64</v>
      </c>
      <c r="Q176" s="185">
        <f>P176/I176*100</f>
        <v>8.091024020227561</v>
      </c>
      <c r="R176" s="145">
        <f>'Feuil1 ne pas supprimer'!W154</f>
        <v>241</v>
      </c>
      <c r="S176" s="185">
        <f>R176/I176*100</f>
        <v>30.467762326169407</v>
      </c>
      <c r="T176" s="145">
        <f>'Feuil1 ne pas supprimer'!Z154</f>
        <v>26</v>
      </c>
      <c r="U176" s="185">
        <f>T176/I176*100</f>
        <v>3.2869785082174459</v>
      </c>
      <c r="V176" s="145">
        <f>'Feuil1 ne pas supprimer'!AC154</f>
        <v>31</v>
      </c>
      <c r="W176" s="185">
        <f>V176/I176*100</f>
        <v>3.9190897597977248</v>
      </c>
      <c r="X176" s="184">
        <f>'Feuil1 ne pas supprimer'!AF154</f>
        <v>29</v>
      </c>
      <c r="Y176" s="185">
        <f>X176/I176*100</f>
        <v>3.6662452591656134</v>
      </c>
      <c r="Z176" s="184">
        <f>'Feuil1 ne pas supprimer'!AI154</f>
        <v>164</v>
      </c>
      <c r="AA176" s="185">
        <f>Z176/I176*100</f>
        <v>20.733249051833123</v>
      </c>
    </row>
    <row r="177" spans="1:27">
      <c r="A177" s="3" t="s">
        <v>101</v>
      </c>
      <c r="B177" s="3" t="s">
        <v>46</v>
      </c>
      <c r="C177" s="3"/>
      <c r="D177" s="111">
        <f>SUM(D178:D180)</f>
        <v>1420</v>
      </c>
      <c r="E177" s="108">
        <f>SUM(E178:E180)</f>
        <v>872</v>
      </c>
      <c r="F177" s="108">
        <f t="shared" si="139"/>
        <v>548</v>
      </c>
      <c r="G177" s="14">
        <f>E177/D177*100</f>
        <v>61.408450704225345</v>
      </c>
      <c r="H177" s="111">
        <f>E177-I177</f>
        <v>18</v>
      </c>
      <c r="I177" s="120">
        <f>SUM(I178:I180)</f>
        <v>854</v>
      </c>
      <c r="J177" s="111">
        <f>SUM(J178:J180)</f>
        <v>2</v>
      </c>
      <c r="K177" s="16">
        <f>J177/$I177*100</f>
        <v>0.23419203747072601</v>
      </c>
      <c r="L177" s="111">
        <f>SUM(L178:L180)</f>
        <v>220</v>
      </c>
      <c r="M177" s="16">
        <f>L177/$I177*100</f>
        <v>25.761124121779861</v>
      </c>
      <c r="N177" s="111">
        <f>SUM(N178:N180)</f>
        <v>1</v>
      </c>
      <c r="O177" s="16">
        <f>N177/$I177*100</f>
        <v>0.117096018735363</v>
      </c>
      <c r="P177" s="111">
        <f>SUM(P178:P180)</f>
        <v>139</v>
      </c>
      <c r="Q177" s="16">
        <f>P177/$I177*100</f>
        <v>16.276346604215455</v>
      </c>
      <c r="R177" s="111">
        <f>SUM(R178:R180)</f>
        <v>325</v>
      </c>
      <c r="S177" s="16">
        <f>R177/$I177*100</f>
        <v>38.056206088992973</v>
      </c>
      <c r="T177" s="111">
        <f>SUM(T178:T180)</f>
        <v>84</v>
      </c>
      <c r="U177" s="16">
        <f>T177/$I177*100</f>
        <v>9.8360655737704921</v>
      </c>
      <c r="V177" s="111">
        <f>SUM(V178:V180)</f>
        <v>6</v>
      </c>
      <c r="W177" s="16">
        <f>V177/$I177*100</f>
        <v>0.70257611241217799</v>
      </c>
      <c r="X177" s="108">
        <f>SUM(X178:X180)</f>
        <v>26</v>
      </c>
      <c r="Y177" s="16">
        <f>X177/$I177*100</f>
        <v>3.0444964871194378</v>
      </c>
      <c r="Z177" s="108">
        <f>SUM(Z178:Z180)</f>
        <v>51</v>
      </c>
      <c r="AA177" s="16">
        <f>Z177/$I177*100</f>
        <v>5.9718969555035128</v>
      </c>
    </row>
    <row r="178" spans="1:27" s="157" customFormat="1">
      <c r="A178" s="164" t="s">
        <v>101</v>
      </c>
      <c r="B178" s="164" t="str">
        <f>'Feuil1 ne pas supprimer'!C155</f>
        <v>Arutua</v>
      </c>
      <c r="C178" s="164">
        <f>'Feuil1 ne pas supprimer'!D155</f>
        <v>1</v>
      </c>
      <c r="D178" s="165">
        <f>'Feuil1 ne pas supprimer'!E155</f>
        <v>592</v>
      </c>
      <c r="E178" s="165">
        <f>'Feuil1 ne pas supprimer'!F155</f>
        <v>371</v>
      </c>
      <c r="F178" s="165">
        <f t="shared" si="139"/>
        <v>221</v>
      </c>
      <c r="G178" s="166">
        <f t="shared" si="128"/>
        <v>62.668918918918912</v>
      </c>
      <c r="H178" s="165">
        <f>'Feuil1 ne pas supprimer'!H155</f>
        <v>5</v>
      </c>
      <c r="I178" s="167">
        <f>'Feuil1 ne pas supprimer'!I155</f>
        <v>366</v>
      </c>
      <c r="J178" s="145">
        <f>'Feuil1 ne pas supprimer'!K155</f>
        <v>0</v>
      </c>
      <c r="K178" s="43">
        <f>J178/I178*100</f>
        <v>0</v>
      </c>
      <c r="L178" s="145">
        <f>'Feuil1 ne pas supprimer'!N155</f>
        <v>94</v>
      </c>
      <c r="M178" s="43">
        <f>L178/I178*100</f>
        <v>25.683060109289617</v>
      </c>
      <c r="N178" s="145">
        <f>'Feuil1 ne pas supprimer'!Q155</f>
        <v>1</v>
      </c>
      <c r="O178" s="43">
        <f>N178/I178*100</f>
        <v>0.27322404371584702</v>
      </c>
      <c r="P178" s="145">
        <f>'Feuil1 ne pas supprimer'!T155</f>
        <v>37</v>
      </c>
      <c r="Q178" s="43">
        <f>P178/I178*100</f>
        <v>10.10928961748634</v>
      </c>
      <c r="R178" s="145">
        <f>'Feuil1 ne pas supprimer'!W155</f>
        <v>145</v>
      </c>
      <c r="S178" s="43">
        <f>R178/I178*100</f>
        <v>39.617486338797811</v>
      </c>
      <c r="T178" s="145">
        <f>'Feuil1 ne pas supprimer'!Z155</f>
        <v>49</v>
      </c>
      <c r="U178" s="43">
        <f>T178/I178*100</f>
        <v>13.387978142076504</v>
      </c>
      <c r="V178" s="145">
        <f>'Feuil1 ne pas supprimer'!AC155</f>
        <v>1</v>
      </c>
      <c r="W178" s="43">
        <f>V178/I178*100</f>
        <v>0.27322404371584702</v>
      </c>
      <c r="X178" s="145">
        <f>'Feuil1 ne pas supprimer'!AF155</f>
        <v>6</v>
      </c>
      <c r="Y178" s="43">
        <f>X178/I178*100</f>
        <v>1.639344262295082</v>
      </c>
      <c r="Z178" s="145">
        <f>'Feuil1 ne pas supprimer'!AI155</f>
        <v>33</v>
      </c>
      <c r="AA178" s="43">
        <f>Z178/I178*100</f>
        <v>9.0163934426229506</v>
      </c>
    </row>
    <row r="179" spans="1:27" s="157" customFormat="1">
      <c r="A179" s="164" t="s">
        <v>101</v>
      </c>
      <c r="B179" s="164" t="str">
        <f>'Feuil1 ne pas supprimer'!C156</f>
        <v>Arutua</v>
      </c>
      <c r="C179" s="164">
        <f>'Feuil1 ne pas supprimer'!D156</f>
        <v>2</v>
      </c>
      <c r="D179" s="165">
        <f>'Feuil1 ne pas supprimer'!E156</f>
        <v>395</v>
      </c>
      <c r="E179" s="165">
        <f>'Feuil1 ne pas supprimer'!F156</f>
        <v>214</v>
      </c>
      <c r="F179" s="165">
        <f t="shared" si="139"/>
        <v>181</v>
      </c>
      <c r="G179" s="166">
        <f t="shared" si="128"/>
        <v>54.177215189873415</v>
      </c>
      <c r="H179" s="165">
        <f>'Feuil1 ne pas supprimer'!H156</f>
        <v>5</v>
      </c>
      <c r="I179" s="167">
        <f>'Feuil1 ne pas supprimer'!I156</f>
        <v>209</v>
      </c>
      <c r="J179" s="145">
        <f>'Feuil1 ne pas supprimer'!K156</f>
        <v>2</v>
      </c>
      <c r="K179" s="43">
        <f>J179/I179*100</f>
        <v>0.9569377990430622</v>
      </c>
      <c r="L179" s="145">
        <f>'Feuil1 ne pas supprimer'!N156</f>
        <v>81</v>
      </c>
      <c r="M179" s="43">
        <f>L179/I179*100</f>
        <v>38.755980861244019</v>
      </c>
      <c r="N179" s="145">
        <f>'Feuil1 ne pas supprimer'!Q156</f>
        <v>0</v>
      </c>
      <c r="O179" s="43">
        <f>N179/I179*100</f>
        <v>0</v>
      </c>
      <c r="P179" s="145">
        <f>'Feuil1 ne pas supprimer'!T156</f>
        <v>70</v>
      </c>
      <c r="Q179" s="43">
        <f>P179/I179*100</f>
        <v>33.492822966507177</v>
      </c>
      <c r="R179" s="145">
        <f>'Feuil1 ne pas supprimer'!W156</f>
        <v>25</v>
      </c>
      <c r="S179" s="43">
        <f>R179/I179*100</f>
        <v>11.961722488038278</v>
      </c>
      <c r="T179" s="145">
        <f>'Feuil1 ne pas supprimer'!Z156</f>
        <v>17</v>
      </c>
      <c r="U179" s="43">
        <f>T179/I179*100</f>
        <v>8.133971291866029</v>
      </c>
      <c r="V179" s="145">
        <f>'Feuil1 ne pas supprimer'!AC156</f>
        <v>1</v>
      </c>
      <c r="W179" s="43">
        <f>V179/I179*100</f>
        <v>0.4784688995215311</v>
      </c>
      <c r="X179" s="145">
        <f>'Feuil1 ne pas supprimer'!AF156</f>
        <v>7</v>
      </c>
      <c r="Y179" s="43">
        <f>X179/I179*100</f>
        <v>3.3492822966507179</v>
      </c>
      <c r="Z179" s="145">
        <f>'Feuil1 ne pas supprimer'!AI156</f>
        <v>6</v>
      </c>
      <c r="AA179" s="43">
        <f>Z179/I179*100</f>
        <v>2.8708133971291865</v>
      </c>
    </row>
    <row r="180" spans="1:27" s="157" customFormat="1">
      <c r="A180" s="164" t="s">
        <v>101</v>
      </c>
      <c r="B180" s="164" t="str">
        <f>'Feuil1 ne pas supprimer'!C157</f>
        <v>Arutua</v>
      </c>
      <c r="C180" s="164">
        <f>'Feuil1 ne pas supprimer'!D157</f>
        <v>3</v>
      </c>
      <c r="D180" s="165">
        <f>'Feuil1 ne pas supprimer'!E157</f>
        <v>433</v>
      </c>
      <c r="E180" s="165">
        <f>'Feuil1 ne pas supprimer'!F157</f>
        <v>287</v>
      </c>
      <c r="F180" s="165">
        <f t="shared" si="139"/>
        <v>146</v>
      </c>
      <c r="G180" s="166">
        <f t="shared" si="128"/>
        <v>66.281755196304843</v>
      </c>
      <c r="H180" s="165">
        <f>'Feuil1 ne pas supprimer'!H157</f>
        <v>8</v>
      </c>
      <c r="I180" s="167">
        <f>'Feuil1 ne pas supprimer'!I157</f>
        <v>279</v>
      </c>
      <c r="J180" s="145">
        <f>'Feuil1 ne pas supprimer'!K157</f>
        <v>0</v>
      </c>
      <c r="K180" s="43">
        <f>J180/I180*100</f>
        <v>0</v>
      </c>
      <c r="L180" s="145">
        <f>'Feuil1 ne pas supprimer'!N157</f>
        <v>45</v>
      </c>
      <c r="M180" s="43">
        <f>L180/I180*100</f>
        <v>16.129032258064516</v>
      </c>
      <c r="N180" s="145">
        <f>'Feuil1 ne pas supprimer'!Q157</f>
        <v>0</v>
      </c>
      <c r="O180" s="43">
        <f>N180/I180*100</f>
        <v>0</v>
      </c>
      <c r="P180" s="145">
        <f>'Feuil1 ne pas supprimer'!T157</f>
        <v>32</v>
      </c>
      <c r="Q180" s="43">
        <f>P180/I180*100</f>
        <v>11.469534050179211</v>
      </c>
      <c r="R180" s="145">
        <f>'Feuil1 ne pas supprimer'!W157</f>
        <v>155</v>
      </c>
      <c r="S180" s="43">
        <f>R180/I180*100</f>
        <v>55.555555555555557</v>
      </c>
      <c r="T180" s="145">
        <f>'Feuil1 ne pas supprimer'!Z157</f>
        <v>18</v>
      </c>
      <c r="U180" s="43">
        <f>T180/I180*100</f>
        <v>6.4516129032258061</v>
      </c>
      <c r="V180" s="145">
        <f>'Feuil1 ne pas supprimer'!AC157</f>
        <v>4</v>
      </c>
      <c r="W180" s="43">
        <f>V180/I180*100</f>
        <v>1.4336917562724014</v>
      </c>
      <c r="X180" s="145">
        <f>'Feuil1 ne pas supprimer'!AF157</f>
        <v>13</v>
      </c>
      <c r="Y180" s="43">
        <f>X180/I180*100</f>
        <v>4.6594982078853047</v>
      </c>
      <c r="Z180" s="145">
        <f>'Feuil1 ne pas supprimer'!AI157</f>
        <v>12</v>
      </c>
      <c r="AA180" s="43">
        <f>Z180/I180*100</f>
        <v>4.3010752688172049</v>
      </c>
    </row>
    <row r="181" spans="1:27">
      <c r="A181" s="3" t="s">
        <v>101</v>
      </c>
      <c r="B181" s="3" t="s">
        <v>47</v>
      </c>
      <c r="C181" s="3"/>
      <c r="D181" s="108">
        <f>SUM(D182:D186)</f>
        <v>1216</v>
      </c>
      <c r="E181" s="108">
        <f>SUM(E182:E186)</f>
        <v>911</v>
      </c>
      <c r="F181" s="108">
        <f t="shared" si="139"/>
        <v>305</v>
      </c>
      <c r="G181" s="14">
        <f>E181/D181*100</f>
        <v>74.91776315789474</v>
      </c>
      <c r="H181" s="108">
        <f>E181-I181</f>
        <v>6</v>
      </c>
      <c r="I181" s="117">
        <f>SUM(I182:I186)</f>
        <v>905</v>
      </c>
      <c r="J181" s="108">
        <f>SUM(J182:J186)</f>
        <v>2</v>
      </c>
      <c r="K181" s="16">
        <f>J181/$I181*100</f>
        <v>0.22099447513812157</v>
      </c>
      <c r="L181" s="108">
        <f>SUM(L182:L186)</f>
        <v>200</v>
      </c>
      <c r="M181" s="16">
        <f>L181/$I181*100</f>
        <v>22.099447513812155</v>
      </c>
      <c r="N181" s="108">
        <f>SUM(N182:N186)</f>
        <v>0</v>
      </c>
      <c r="O181" s="16">
        <f>N181/$I181*100</f>
        <v>0</v>
      </c>
      <c r="P181" s="108">
        <f>SUM(P182:P186)</f>
        <v>28</v>
      </c>
      <c r="Q181" s="16">
        <f>P181/$I181*100</f>
        <v>3.0939226519337018</v>
      </c>
      <c r="R181" s="108">
        <f>SUM(R182:R186)</f>
        <v>407</v>
      </c>
      <c r="S181" s="16">
        <f>R181/$I181*100</f>
        <v>44.972375690607734</v>
      </c>
      <c r="T181" s="108">
        <f>SUM(T182:T186)</f>
        <v>59</v>
      </c>
      <c r="U181" s="16">
        <f>T181/$I181*100</f>
        <v>6.5193370165745863</v>
      </c>
      <c r="V181" s="108">
        <f>SUM(V182:V186)</f>
        <v>56</v>
      </c>
      <c r="W181" s="16">
        <f>V181/$I181*100</f>
        <v>6.1878453038674035</v>
      </c>
      <c r="X181" s="108">
        <f>SUM(X182:X186)</f>
        <v>29</v>
      </c>
      <c r="Y181" s="16">
        <f>X181/$I181*100</f>
        <v>3.2044198895027622</v>
      </c>
      <c r="Z181" s="108">
        <f>SUM(Z182:Z186)</f>
        <v>124</v>
      </c>
      <c r="AA181" s="16">
        <f>Z181/$I181*100</f>
        <v>13.701657458563535</v>
      </c>
    </row>
    <row r="182" spans="1:27" s="157" customFormat="1">
      <c r="A182" s="164" t="s">
        <v>101</v>
      </c>
      <c r="B182" s="164" t="str">
        <f>'Feuil1 ne pas supprimer'!C158</f>
        <v>Fakarava</v>
      </c>
      <c r="C182" s="164">
        <f>'Feuil1 ne pas supprimer'!D158</f>
        <v>1</v>
      </c>
      <c r="D182" s="165">
        <f>'Feuil1 ne pas supprimer'!E158</f>
        <v>551</v>
      </c>
      <c r="E182" s="165">
        <f>'Feuil1 ne pas supprimer'!F158</f>
        <v>427</v>
      </c>
      <c r="F182" s="165">
        <f t="shared" si="139"/>
        <v>124</v>
      </c>
      <c r="G182" s="166">
        <f t="shared" si="128"/>
        <v>77.495462794918339</v>
      </c>
      <c r="H182" s="165">
        <f>'Feuil1 ne pas supprimer'!H158</f>
        <v>2</v>
      </c>
      <c r="I182" s="167">
        <f>'Feuil1 ne pas supprimer'!I158</f>
        <v>425</v>
      </c>
      <c r="J182" s="145">
        <f>'Feuil1 ne pas supprimer'!K158</f>
        <v>2</v>
      </c>
      <c r="K182" s="43">
        <f>J182/I182*100</f>
        <v>0.47058823529411759</v>
      </c>
      <c r="L182" s="145">
        <f>'Feuil1 ne pas supprimer'!N158</f>
        <v>90</v>
      </c>
      <c r="M182" s="43">
        <f>L182/I182*100</f>
        <v>21.176470588235293</v>
      </c>
      <c r="N182" s="145">
        <f>'Feuil1 ne pas supprimer'!Q158</f>
        <v>0</v>
      </c>
      <c r="O182" s="43">
        <f>N182/I182*100</f>
        <v>0</v>
      </c>
      <c r="P182" s="145">
        <f>'Feuil1 ne pas supprimer'!T158</f>
        <v>0</v>
      </c>
      <c r="Q182" s="43">
        <f>P182/I182*100</f>
        <v>0</v>
      </c>
      <c r="R182" s="145">
        <f>'Feuil1 ne pas supprimer'!W158</f>
        <v>219</v>
      </c>
      <c r="S182" s="43">
        <f>R182/I182*100</f>
        <v>51.529411764705877</v>
      </c>
      <c r="T182" s="145">
        <f>'Feuil1 ne pas supprimer'!Z158</f>
        <v>31</v>
      </c>
      <c r="U182" s="43">
        <f>T182/I182*100</f>
        <v>7.2941176470588234</v>
      </c>
      <c r="V182" s="145">
        <f>'Feuil1 ne pas supprimer'!AC158</f>
        <v>30</v>
      </c>
      <c r="W182" s="43">
        <f>V182/I182*100</f>
        <v>7.0588235294117645</v>
      </c>
      <c r="X182" s="145">
        <f>'Feuil1 ne pas supprimer'!AF158</f>
        <v>22</v>
      </c>
      <c r="Y182" s="43">
        <f>X182/I182*100</f>
        <v>5.1764705882352944</v>
      </c>
      <c r="Z182" s="145">
        <f>'Feuil1 ne pas supprimer'!AI158</f>
        <v>31</v>
      </c>
      <c r="AA182" s="43">
        <f>Z182/I182*100</f>
        <v>7.2941176470588234</v>
      </c>
    </row>
    <row r="183" spans="1:27" s="157" customFormat="1">
      <c r="A183" s="164" t="s">
        <v>101</v>
      </c>
      <c r="B183" s="164" t="str">
        <f>'Feuil1 ne pas supprimer'!C159</f>
        <v>Fakarava</v>
      </c>
      <c r="C183" s="164">
        <f>'Feuil1 ne pas supprimer'!D159</f>
        <v>2</v>
      </c>
      <c r="D183" s="165">
        <f>'Feuil1 ne pas supprimer'!E159</f>
        <v>225</v>
      </c>
      <c r="E183" s="165">
        <f>'Feuil1 ne pas supprimer'!F159</f>
        <v>164</v>
      </c>
      <c r="F183" s="165">
        <f t="shared" si="139"/>
        <v>61</v>
      </c>
      <c r="G183" s="166">
        <f t="shared" si="128"/>
        <v>72.888888888888886</v>
      </c>
      <c r="H183" s="165">
        <f>'Feuil1 ne pas supprimer'!H159</f>
        <v>0</v>
      </c>
      <c r="I183" s="167">
        <f>'Feuil1 ne pas supprimer'!I159</f>
        <v>164</v>
      </c>
      <c r="J183" s="145">
        <f>'Feuil1 ne pas supprimer'!K159</f>
        <v>0</v>
      </c>
      <c r="K183" s="43">
        <f>J183/I183*100</f>
        <v>0</v>
      </c>
      <c r="L183" s="145">
        <f>'Feuil1 ne pas supprimer'!N159</f>
        <v>22</v>
      </c>
      <c r="M183" s="43">
        <f>L183/I183*100</f>
        <v>13.414634146341465</v>
      </c>
      <c r="N183" s="145">
        <f>'Feuil1 ne pas supprimer'!Q159</f>
        <v>0</v>
      </c>
      <c r="O183" s="43">
        <f>N183/I183*100</f>
        <v>0</v>
      </c>
      <c r="P183" s="145">
        <f>'Feuil1 ne pas supprimer'!T159</f>
        <v>11</v>
      </c>
      <c r="Q183" s="43">
        <f>P183/I183*100</f>
        <v>6.7073170731707323</v>
      </c>
      <c r="R183" s="145">
        <f>'Feuil1 ne pas supprimer'!W159</f>
        <v>106</v>
      </c>
      <c r="S183" s="43">
        <f>R183/I183*100</f>
        <v>64.634146341463421</v>
      </c>
      <c r="T183" s="145">
        <f>'Feuil1 ne pas supprimer'!Z159</f>
        <v>8</v>
      </c>
      <c r="U183" s="43">
        <f>T183/I183*100</f>
        <v>4.8780487804878048</v>
      </c>
      <c r="V183" s="145">
        <f>'Feuil1 ne pas supprimer'!AC159</f>
        <v>15</v>
      </c>
      <c r="W183" s="43">
        <f>V183/I183*100</f>
        <v>9.1463414634146343</v>
      </c>
      <c r="X183" s="145">
        <f>'Feuil1 ne pas supprimer'!AF159</f>
        <v>1</v>
      </c>
      <c r="Y183" s="43">
        <f>X183/I183*100</f>
        <v>0.6097560975609756</v>
      </c>
      <c r="Z183" s="145">
        <f>'Feuil1 ne pas supprimer'!AI159</f>
        <v>1</v>
      </c>
      <c r="AA183" s="43">
        <f>Z183/I183*100</f>
        <v>0.6097560975609756</v>
      </c>
    </row>
    <row r="184" spans="1:27" s="157" customFormat="1">
      <c r="A184" s="164" t="s">
        <v>101</v>
      </c>
      <c r="B184" s="164" t="str">
        <f>'Feuil1 ne pas supprimer'!C160</f>
        <v>Fakarava</v>
      </c>
      <c r="C184" s="164">
        <f>'Feuil1 ne pas supprimer'!D160</f>
        <v>3</v>
      </c>
      <c r="D184" s="165">
        <f>'Feuil1 ne pas supprimer'!E160</f>
        <v>198</v>
      </c>
      <c r="E184" s="165">
        <f>'Feuil1 ne pas supprimer'!F160</f>
        <v>135</v>
      </c>
      <c r="F184" s="165">
        <f t="shared" si="139"/>
        <v>63</v>
      </c>
      <c r="G184" s="166">
        <f t="shared" si="128"/>
        <v>68.181818181818173</v>
      </c>
      <c r="H184" s="165">
        <f>'Feuil1 ne pas supprimer'!H160</f>
        <v>1</v>
      </c>
      <c r="I184" s="167">
        <f>'Feuil1 ne pas supprimer'!I160</f>
        <v>134</v>
      </c>
      <c r="J184" s="145">
        <f>'Feuil1 ne pas supprimer'!K160</f>
        <v>0</v>
      </c>
      <c r="K184" s="43">
        <f>J184/I184*100</f>
        <v>0</v>
      </c>
      <c r="L184" s="145">
        <f>'Feuil1 ne pas supprimer'!N160</f>
        <v>45</v>
      </c>
      <c r="M184" s="43">
        <f>L184/I184*100</f>
        <v>33.582089552238806</v>
      </c>
      <c r="N184" s="145">
        <f>'Feuil1 ne pas supprimer'!Q160</f>
        <v>0</v>
      </c>
      <c r="O184" s="43">
        <f>N184/I184*100</f>
        <v>0</v>
      </c>
      <c r="P184" s="145">
        <f>'Feuil1 ne pas supprimer'!T160</f>
        <v>1</v>
      </c>
      <c r="Q184" s="43">
        <f>P184/I184*100</f>
        <v>0.74626865671641784</v>
      </c>
      <c r="R184" s="145">
        <f>'Feuil1 ne pas supprimer'!W160</f>
        <v>8</v>
      </c>
      <c r="S184" s="43">
        <f>R184/I184*100</f>
        <v>5.9701492537313428</v>
      </c>
      <c r="T184" s="145">
        <f>'Feuil1 ne pas supprimer'!Z160</f>
        <v>1</v>
      </c>
      <c r="U184" s="43">
        <f>T184/I184*100</f>
        <v>0.74626865671641784</v>
      </c>
      <c r="V184" s="145">
        <f>'Feuil1 ne pas supprimer'!AC160</f>
        <v>7</v>
      </c>
      <c r="W184" s="43">
        <f>V184/I184*100</f>
        <v>5.2238805970149249</v>
      </c>
      <c r="X184" s="145">
        <f>'Feuil1 ne pas supprimer'!AF160</f>
        <v>0</v>
      </c>
      <c r="Y184" s="43">
        <f>X184/I184*100</f>
        <v>0</v>
      </c>
      <c r="Z184" s="145">
        <f>'Feuil1 ne pas supprimer'!AI160</f>
        <v>72</v>
      </c>
      <c r="AA184" s="43">
        <f>Z184/I184*100</f>
        <v>53.731343283582092</v>
      </c>
    </row>
    <row r="185" spans="1:27" s="157" customFormat="1">
      <c r="A185" s="164" t="s">
        <v>101</v>
      </c>
      <c r="B185" s="164" t="str">
        <f>'Feuil1 ne pas supprimer'!C161</f>
        <v>Fakarava</v>
      </c>
      <c r="C185" s="164">
        <f>'Feuil1 ne pas supprimer'!D161</f>
        <v>4</v>
      </c>
      <c r="D185" s="165">
        <f>'Feuil1 ne pas supprimer'!E161</f>
        <v>84</v>
      </c>
      <c r="E185" s="165">
        <f>'Feuil1 ne pas supprimer'!F161</f>
        <v>59</v>
      </c>
      <c r="F185" s="165">
        <f t="shared" si="139"/>
        <v>25</v>
      </c>
      <c r="G185" s="166">
        <f t="shared" si="128"/>
        <v>70.238095238095227</v>
      </c>
      <c r="H185" s="165">
        <f>'Feuil1 ne pas supprimer'!H161</f>
        <v>0</v>
      </c>
      <c r="I185" s="167">
        <f>'Feuil1 ne pas supprimer'!I161</f>
        <v>59</v>
      </c>
      <c r="J185" s="145">
        <f>'Feuil1 ne pas supprimer'!K161</f>
        <v>0</v>
      </c>
      <c r="K185" s="43">
        <f>J185/I185*100</f>
        <v>0</v>
      </c>
      <c r="L185" s="145">
        <f>'Feuil1 ne pas supprimer'!N161</f>
        <v>15</v>
      </c>
      <c r="M185" s="43">
        <f>L185/I185*100</f>
        <v>25.423728813559322</v>
      </c>
      <c r="N185" s="145">
        <f>'Feuil1 ne pas supprimer'!Q161</f>
        <v>0</v>
      </c>
      <c r="O185" s="43">
        <f>N185/I185*100</f>
        <v>0</v>
      </c>
      <c r="P185" s="145">
        <f>'Feuil1 ne pas supprimer'!T161</f>
        <v>8</v>
      </c>
      <c r="Q185" s="43">
        <f>P185/I185*100</f>
        <v>13.559322033898304</v>
      </c>
      <c r="R185" s="145">
        <f>'Feuil1 ne pas supprimer'!W161</f>
        <v>14</v>
      </c>
      <c r="S185" s="43">
        <f>R185/I185*100</f>
        <v>23.728813559322035</v>
      </c>
      <c r="T185" s="145">
        <f>'Feuil1 ne pas supprimer'!Z161</f>
        <v>2</v>
      </c>
      <c r="U185" s="43">
        <f>T185/I185*100</f>
        <v>3.3898305084745761</v>
      </c>
      <c r="V185" s="145">
        <f>'Feuil1 ne pas supprimer'!AC161</f>
        <v>2</v>
      </c>
      <c r="W185" s="43">
        <f>V185/I185*100</f>
        <v>3.3898305084745761</v>
      </c>
      <c r="X185" s="145">
        <f>'Feuil1 ne pas supprimer'!AF161</f>
        <v>5</v>
      </c>
      <c r="Y185" s="43">
        <f>X185/I185*100</f>
        <v>8.4745762711864394</v>
      </c>
      <c r="Z185" s="145">
        <f>'Feuil1 ne pas supprimer'!AI161</f>
        <v>13</v>
      </c>
      <c r="AA185" s="43">
        <f>Z185/I185*100</f>
        <v>22.033898305084744</v>
      </c>
    </row>
    <row r="186" spans="1:27" s="157" customFormat="1">
      <c r="A186" s="164" t="s">
        <v>101</v>
      </c>
      <c r="B186" s="164" t="str">
        <f>'Feuil1 ne pas supprimer'!C162</f>
        <v>Fakarava</v>
      </c>
      <c r="C186" s="164">
        <f>'Feuil1 ne pas supprimer'!D162</f>
        <v>5</v>
      </c>
      <c r="D186" s="165">
        <f>'Feuil1 ne pas supprimer'!E162</f>
        <v>158</v>
      </c>
      <c r="E186" s="165">
        <f>'Feuil1 ne pas supprimer'!F162</f>
        <v>126</v>
      </c>
      <c r="F186" s="165">
        <f t="shared" si="139"/>
        <v>32</v>
      </c>
      <c r="G186" s="166">
        <f t="shared" si="128"/>
        <v>79.74683544303798</v>
      </c>
      <c r="H186" s="165">
        <f>'Feuil1 ne pas supprimer'!H162</f>
        <v>3</v>
      </c>
      <c r="I186" s="167">
        <f>'Feuil1 ne pas supprimer'!I162</f>
        <v>123</v>
      </c>
      <c r="J186" s="145">
        <f>'Feuil1 ne pas supprimer'!K162</f>
        <v>0</v>
      </c>
      <c r="K186" s="43">
        <f>J186/I186*100</f>
        <v>0</v>
      </c>
      <c r="L186" s="145">
        <f>'Feuil1 ne pas supprimer'!N162</f>
        <v>28</v>
      </c>
      <c r="M186" s="43">
        <f>L186/I186*100</f>
        <v>22.76422764227642</v>
      </c>
      <c r="N186" s="145">
        <f>'Feuil1 ne pas supprimer'!Q162</f>
        <v>0</v>
      </c>
      <c r="O186" s="43">
        <f>N186/I186*100</f>
        <v>0</v>
      </c>
      <c r="P186" s="145">
        <f>'Feuil1 ne pas supprimer'!T162</f>
        <v>8</v>
      </c>
      <c r="Q186" s="43">
        <f>P186/I186*100</f>
        <v>6.5040650406504072</v>
      </c>
      <c r="R186" s="145">
        <f>'Feuil1 ne pas supprimer'!W162</f>
        <v>60</v>
      </c>
      <c r="S186" s="43">
        <f>R186/I186*100</f>
        <v>48.780487804878049</v>
      </c>
      <c r="T186" s="145">
        <f>'Feuil1 ne pas supprimer'!Z162</f>
        <v>17</v>
      </c>
      <c r="U186" s="43">
        <f>T186/I186*100</f>
        <v>13.821138211382115</v>
      </c>
      <c r="V186" s="145">
        <f>'Feuil1 ne pas supprimer'!AC162</f>
        <v>2</v>
      </c>
      <c r="W186" s="43">
        <f>V186/I186*100</f>
        <v>1.6260162601626018</v>
      </c>
      <c r="X186" s="145">
        <f>'Feuil1 ne pas supprimer'!AF162</f>
        <v>1</v>
      </c>
      <c r="Y186" s="43">
        <f>X186/I186*100</f>
        <v>0.81300813008130091</v>
      </c>
      <c r="Z186" s="145">
        <f>'Feuil1 ne pas supprimer'!AI162</f>
        <v>7</v>
      </c>
      <c r="AA186" s="43">
        <f>Z186/I186*100</f>
        <v>5.6910569105691051</v>
      </c>
    </row>
    <row r="187" spans="1:27">
      <c r="A187" s="3" t="s">
        <v>101</v>
      </c>
      <c r="B187" s="3" t="s">
        <v>48</v>
      </c>
      <c r="C187" s="3"/>
      <c r="D187" s="108">
        <f>SUM(D188:D189)</f>
        <v>897</v>
      </c>
      <c r="E187" s="108">
        <f>SUM(E188:E189)</f>
        <v>656</v>
      </c>
      <c r="F187" s="108">
        <f t="shared" si="139"/>
        <v>241</v>
      </c>
      <c r="G187" s="14">
        <f>E187/D187*100</f>
        <v>73.132664437012266</v>
      </c>
      <c r="H187" s="108">
        <f>E187-I187</f>
        <v>2</v>
      </c>
      <c r="I187" s="117">
        <f>SUM(I188:I189)</f>
        <v>654</v>
      </c>
      <c r="J187" s="108">
        <f>SUM(J188:J189)</f>
        <v>3</v>
      </c>
      <c r="K187" s="16">
        <f>J187/$I187*100</f>
        <v>0.45871559633027525</v>
      </c>
      <c r="L187" s="108">
        <f>SUM(L188:L189)</f>
        <v>128</v>
      </c>
      <c r="M187" s="16">
        <f>L187/$I187*100</f>
        <v>19.571865443425075</v>
      </c>
      <c r="N187" s="108">
        <f>SUM(N188:N189)</f>
        <v>0</v>
      </c>
      <c r="O187" s="16">
        <f>N187/$I187*100</f>
        <v>0</v>
      </c>
      <c r="P187" s="108">
        <f>SUM(P188:P189)</f>
        <v>115</v>
      </c>
      <c r="Q187" s="16">
        <f>P187/$I187*100</f>
        <v>17.584097859327215</v>
      </c>
      <c r="R187" s="108">
        <f>SUM(R188:R189)</f>
        <v>219</v>
      </c>
      <c r="S187" s="16">
        <f>R187/$I187*100</f>
        <v>33.486238532110093</v>
      </c>
      <c r="T187" s="108">
        <f>SUM(T188:T189)</f>
        <v>45</v>
      </c>
      <c r="U187" s="16">
        <f>T187/$I187*100</f>
        <v>6.8807339449541285</v>
      </c>
      <c r="V187" s="108">
        <f>SUM(V188:V189)</f>
        <v>5</v>
      </c>
      <c r="W187" s="16">
        <f>V187/$I187*100</f>
        <v>0.76452599388379205</v>
      </c>
      <c r="X187" s="108">
        <f>SUM(X188:X189)</f>
        <v>56</v>
      </c>
      <c r="Y187" s="16">
        <f>X187/$I187*100</f>
        <v>8.5626911314984699</v>
      </c>
      <c r="Z187" s="108">
        <f>SUM(Z188:Z189)</f>
        <v>83</v>
      </c>
      <c r="AA187" s="16">
        <f>Z187/$I187*100</f>
        <v>12.691131498470948</v>
      </c>
    </row>
    <row r="188" spans="1:27">
      <c r="A188" s="59" t="s">
        <v>101</v>
      </c>
      <c r="B188" s="59" t="str">
        <f>'Feuil1 ne pas supprimer'!C163</f>
        <v>Manihi</v>
      </c>
      <c r="C188" s="59">
        <f>'Feuil1 ne pas supprimer'!D163</f>
        <v>1</v>
      </c>
      <c r="D188" s="109">
        <f>'Feuil1 ne pas supprimer'!E163</f>
        <v>519</v>
      </c>
      <c r="E188" s="109">
        <f>'Feuil1 ne pas supprimer'!F163</f>
        <v>405</v>
      </c>
      <c r="F188" s="109">
        <f t="shared" si="139"/>
        <v>114</v>
      </c>
      <c r="G188" s="60">
        <f t="shared" si="128"/>
        <v>78.034682080924853</v>
      </c>
      <c r="H188" s="109">
        <f>'Feuil1 ne pas supprimer'!H163</f>
        <v>2</v>
      </c>
      <c r="I188" s="118">
        <f>'Feuil1 ne pas supprimer'!I163</f>
        <v>403</v>
      </c>
      <c r="J188" s="113">
        <f>'Feuil1 ne pas supprimer'!K163</f>
        <v>3</v>
      </c>
      <c r="K188" s="8">
        <f>J188/I188*100</f>
        <v>0.74441687344913154</v>
      </c>
      <c r="L188" s="113">
        <f>'Feuil1 ne pas supprimer'!N163</f>
        <v>52</v>
      </c>
      <c r="M188" s="8">
        <f>L188/I188*100</f>
        <v>12.903225806451612</v>
      </c>
      <c r="N188" s="113">
        <f>'Feuil1 ne pas supprimer'!Q163</f>
        <v>0</v>
      </c>
      <c r="O188" s="8">
        <f>N188/I188*100</f>
        <v>0</v>
      </c>
      <c r="P188" s="113">
        <f>'Feuil1 ne pas supprimer'!T163</f>
        <v>99</v>
      </c>
      <c r="Q188" s="8">
        <f>P188/I188*100</f>
        <v>24.565756823821339</v>
      </c>
      <c r="R188" s="113">
        <f>'Feuil1 ne pas supprimer'!W163</f>
        <v>103</v>
      </c>
      <c r="S188" s="8">
        <f>R188/I188*100</f>
        <v>25.558312655086851</v>
      </c>
      <c r="T188" s="113">
        <f>'Feuil1 ne pas supprimer'!Z163</f>
        <v>28</v>
      </c>
      <c r="U188" s="8">
        <f>T188/I188*100</f>
        <v>6.9478908188585615</v>
      </c>
      <c r="V188" s="113">
        <f>'Feuil1 ne pas supprimer'!AC163</f>
        <v>1</v>
      </c>
      <c r="W188" s="8">
        <f>V188/I188*100</f>
        <v>0.24813895781637718</v>
      </c>
      <c r="X188" s="113">
        <f>'Feuil1 ne pas supprimer'!AF163</f>
        <v>45</v>
      </c>
      <c r="Y188" s="8">
        <f>X188/I188*100</f>
        <v>11.166253101736972</v>
      </c>
      <c r="Z188" s="113">
        <f>'Feuil1 ne pas supprimer'!AI163</f>
        <v>72</v>
      </c>
      <c r="AA188" s="8">
        <f>Z188/I188*100</f>
        <v>17.866004962779154</v>
      </c>
    </row>
    <row r="189" spans="1:27">
      <c r="A189" s="59" t="s">
        <v>101</v>
      </c>
      <c r="B189" s="59" t="str">
        <f>'Feuil1 ne pas supprimer'!C164</f>
        <v>Manihi</v>
      </c>
      <c r="C189" s="59">
        <f>'Feuil1 ne pas supprimer'!D164</f>
        <v>2</v>
      </c>
      <c r="D189" s="109">
        <f>'Feuil1 ne pas supprimer'!E164</f>
        <v>378</v>
      </c>
      <c r="E189" s="109">
        <f>'Feuil1 ne pas supprimer'!F164</f>
        <v>251</v>
      </c>
      <c r="F189" s="109">
        <f t="shared" si="139"/>
        <v>127</v>
      </c>
      <c r="G189" s="60">
        <f t="shared" si="128"/>
        <v>66.402116402116405</v>
      </c>
      <c r="H189" s="109">
        <f>'Feuil1 ne pas supprimer'!H164</f>
        <v>0</v>
      </c>
      <c r="I189" s="118">
        <f>'Feuil1 ne pas supprimer'!I164</f>
        <v>251</v>
      </c>
      <c r="J189" s="113">
        <f>'Feuil1 ne pas supprimer'!K164</f>
        <v>0</v>
      </c>
      <c r="K189" s="8">
        <f>J189/I189*100</f>
        <v>0</v>
      </c>
      <c r="L189" s="113">
        <f>'Feuil1 ne pas supprimer'!N164</f>
        <v>76</v>
      </c>
      <c r="M189" s="8">
        <f>L189/I189*100</f>
        <v>30.278884462151396</v>
      </c>
      <c r="N189" s="113">
        <f>'Feuil1 ne pas supprimer'!Q164</f>
        <v>0</v>
      </c>
      <c r="O189" s="8">
        <f>N189/I189*100</f>
        <v>0</v>
      </c>
      <c r="P189" s="113">
        <f>'Feuil1 ne pas supprimer'!T164</f>
        <v>16</v>
      </c>
      <c r="Q189" s="8">
        <f>P189/I189*100</f>
        <v>6.3745019920318722</v>
      </c>
      <c r="R189" s="113">
        <f>'Feuil1 ne pas supprimer'!W164</f>
        <v>116</v>
      </c>
      <c r="S189" s="8">
        <f>R189/I189*100</f>
        <v>46.21513944223107</v>
      </c>
      <c r="T189" s="113">
        <f>'Feuil1 ne pas supprimer'!Z164</f>
        <v>17</v>
      </c>
      <c r="U189" s="8">
        <f>T189/I189*100</f>
        <v>6.7729083665338639</v>
      </c>
      <c r="V189" s="113">
        <f>'Feuil1 ne pas supprimer'!AC164</f>
        <v>4</v>
      </c>
      <c r="W189" s="8">
        <f>V189/I189*100</f>
        <v>1.593625498007968</v>
      </c>
      <c r="X189" s="113">
        <f>'Feuil1 ne pas supprimer'!AF164</f>
        <v>11</v>
      </c>
      <c r="Y189" s="8">
        <f>X189/I189*100</f>
        <v>4.3824701195219129</v>
      </c>
      <c r="Z189" s="113">
        <f>'Feuil1 ne pas supprimer'!AI164</f>
        <v>11</v>
      </c>
      <c r="AA189" s="8">
        <f>Z189/I189*100</f>
        <v>4.3824701195219129</v>
      </c>
    </row>
    <row r="190" spans="1:27">
      <c r="A190" s="3" t="s">
        <v>101</v>
      </c>
      <c r="B190" s="3" t="s">
        <v>49</v>
      </c>
      <c r="C190" s="3"/>
      <c r="D190" s="108">
        <f>SUM(D191:D195)</f>
        <v>2671</v>
      </c>
      <c r="E190" s="108">
        <f>SUM(E191:E195)</f>
        <v>1798</v>
      </c>
      <c r="F190" s="108">
        <f t="shared" si="139"/>
        <v>873</v>
      </c>
      <c r="G190" s="14">
        <f>E190/D190*100</f>
        <v>67.315612130288287</v>
      </c>
      <c r="H190" s="108">
        <f>E190-I190</f>
        <v>105</v>
      </c>
      <c r="I190" s="117">
        <f>SUM(I191:I195)</f>
        <v>1693</v>
      </c>
      <c r="J190" s="108">
        <f>SUM(J191:J195)</f>
        <v>14</v>
      </c>
      <c r="K190" s="16">
        <f>J190/$I190*100</f>
        <v>0.8269344359125812</v>
      </c>
      <c r="L190" s="108">
        <f>SUM(L191:L195)</f>
        <v>431</v>
      </c>
      <c r="M190" s="16">
        <f>L190/$I190*100</f>
        <v>25.457767277023034</v>
      </c>
      <c r="N190" s="108">
        <f>SUM(N191:N195)</f>
        <v>7</v>
      </c>
      <c r="O190" s="16">
        <f>N190/$I190*100</f>
        <v>0.4134672179562906</v>
      </c>
      <c r="P190" s="108">
        <f>SUM(P191:P195)</f>
        <v>12</v>
      </c>
      <c r="Q190" s="16">
        <f>P190/$I190*100</f>
        <v>0.70880094506792679</v>
      </c>
      <c r="R190" s="108">
        <f>SUM(R191:R195)</f>
        <v>659</v>
      </c>
      <c r="S190" s="16">
        <f>R190/$I190*100</f>
        <v>38.924985233313649</v>
      </c>
      <c r="T190" s="108">
        <f>SUM(T191:T195)</f>
        <v>294</v>
      </c>
      <c r="U190" s="16">
        <f>T190/$I190*100</f>
        <v>17.365623154164204</v>
      </c>
      <c r="V190" s="108">
        <f>SUM(V191:V195)</f>
        <v>19</v>
      </c>
      <c r="W190" s="16">
        <f>V190/$I190*100</f>
        <v>1.1222681630242175</v>
      </c>
      <c r="X190" s="108">
        <f>SUM(X191:X195)</f>
        <v>21</v>
      </c>
      <c r="Y190" s="16">
        <f>X190/$I190*100</f>
        <v>1.2404016538688718</v>
      </c>
      <c r="Z190" s="108">
        <f>SUM(Z191:Z195)</f>
        <v>236</v>
      </c>
      <c r="AA190" s="16">
        <f>Z190/$I190*100</f>
        <v>13.939751919669227</v>
      </c>
    </row>
    <row r="191" spans="1:27" s="157" customFormat="1">
      <c r="A191" s="164" t="s">
        <v>101</v>
      </c>
      <c r="B191" s="164" t="str">
        <f>'Feuil1 ne pas supprimer'!C165</f>
        <v>Rangiroa</v>
      </c>
      <c r="C191" s="164">
        <f>'Feuil1 ne pas supprimer'!D165</f>
        <v>1</v>
      </c>
      <c r="D191" s="165">
        <f>'Feuil1 ne pas supprimer'!E165</f>
        <v>740</v>
      </c>
      <c r="E191" s="165">
        <f>'Feuil1 ne pas supprimer'!F165</f>
        <v>536</v>
      </c>
      <c r="F191" s="165">
        <f t="shared" si="139"/>
        <v>204</v>
      </c>
      <c r="G191" s="166">
        <f t="shared" si="128"/>
        <v>72.432432432432435</v>
      </c>
      <c r="H191" s="165">
        <f>'Feuil1 ne pas supprimer'!H165</f>
        <v>18</v>
      </c>
      <c r="I191" s="167">
        <f>'Feuil1 ne pas supprimer'!I165</f>
        <v>518</v>
      </c>
      <c r="J191" s="145">
        <f>'Feuil1 ne pas supprimer'!K165</f>
        <v>0</v>
      </c>
      <c r="K191" s="43">
        <f>J191/I191*100</f>
        <v>0</v>
      </c>
      <c r="L191" s="145">
        <f>'Feuil1 ne pas supprimer'!N165</f>
        <v>136</v>
      </c>
      <c r="M191" s="43">
        <f>L191/I191*100</f>
        <v>26.254826254826252</v>
      </c>
      <c r="N191" s="145">
        <f>'Feuil1 ne pas supprimer'!Q165</f>
        <v>5</v>
      </c>
      <c r="O191" s="43">
        <f>N191/I191*100</f>
        <v>0.96525096525096521</v>
      </c>
      <c r="P191" s="145">
        <f>'Feuil1 ne pas supprimer'!T165</f>
        <v>0</v>
      </c>
      <c r="Q191" s="43">
        <f>P191/I191*100</f>
        <v>0</v>
      </c>
      <c r="R191" s="145">
        <f>'Feuil1 ne pas supprimer'!W165</f>
        <v>189</v>
      </c>
      <c r="S191" s="43">
        <f>R191/I191*100</f>
        <v>36.486486486486484</v>
      </c>
      <c r="T191" s="145">
        <f>'Feuil1 ne pas supprimer'!Z165</f>
        <v>76</v>
      </c>
      <c r="U191" s="43">
        <f>T191/I191*100</f>
        <v>14.671814671814673</v>
      </c>
      <c r="V191" s="145">
        <f>'Feuil1 ne pas supprimer'!AC165</f>
        <v>3</v>
      </c>
      <c r="W191" s="43">
        <f>V191/I191*100</f>
        <v>0.5791505791505791</v>
      </c>
      <c r="X191" s="145">
        <f>'Feuil1 ne pas supprimer'!AF165</f>
        <v>0</v>
      </c>
      <c r="Y191" s="43">
        <f>X191/I191*100</f>
        <v>0</v>
      </c>
      <c r="Z191" s="145">
        <f>'Feuil1 ne pas supprimer'!AI165</f>
        <v>109</v>
      </c>
      <c r="AA191" s="43">
        <f>Z191/I191*100</f>
        <v>21.042471042471043</v>
      </c>
    </row>
    <row r="192" spans="1:27" s="157" customFormat="1">
      <c r="A192" s="164" t="s">
        <v>101</v>
      </c>
      <c r="B192" s="164" t="str">
        <f>'Feuil1 ne pas supprimer'!C166</f>
        <v>Rangiroa</v>
      </c>
      <c r="C192" s="164">
        <f>'Feuil1 ne pas supprimer'!D166</f>
        <v>2</v>
      </c>
      <c r="D192" s="165">
        <f>'Feuil1 ne pas supprimer'!E166</f>
        <v>1207</v>
      </c>
      <c r="E192" s="165">
        <f>'Feuil1 ne pas supprimer'!F166</f>
        <v>701</v>
      </c>
      <c r="F192" s="165">
        <f t="shared" si="139"/>
        <v>506</v>
      </c>
      <c r="G192" s="166">
        <f t="shared" si="128"/>
        <v>58.077879038939514</v>
      </c>
      <c r="H192" s="165">
        <f>'Feuil1 ne pas supprimer'!H166</f>
        <v>45</v>
      </c>
      <c r="I192" s="167">
        <f>'Feuil1 ne pas supprimer'!I166</f>
        <v>656</v>
      </c>
      <c r="J192" s="145">
        <f>'Feuil1 ne pas supprimer'!K166</f>
        <v>13</v>
      </c>
      <c r="K192" s="43">
        <f>J192/I192*100</f>
        <v>1.9817073170731707</v>
      </c>
      <c r="L192" s="145">
        <f>'Feuil1 ne pas supprimer'!N166</f>
        <v>127</v>
      </c>
      <c r="M192" s="43">
        <f>L192/I192*100</f>
        <v>19.359756097560975</v>
      </c>
      <c r="N192" s="145">
        <f>'Feuil1 ne pas supprimer'!Q166</f>
        <v>1</v>
      </c>
      <c r="O192" s="43">
        <f>N192/I192*100</f>
        <v>0.1524390243902439</v>
      </c>
      <c r="P192" s="145">
        <f>'Feuil1 ne pas supprimer'!T166</f>
        <v>7</v>
      </c>
      <c r="Q192" s="43">
        <f>P192/I192*100</f>
        <v>1.0670731707317074</v>
      </c>
      <c r="R192" s="145">
        <f>'Feuil1 ne pas supprimer'!W166</f>
        <v>297</v>
      </c>
      <c r="S192" s="43">
        <f>R192/I192*100</f>
        <v>45.274390243902438</v>
      </c>
      <c r="T192" s="145">
        <f>'Feuil1 ne pas supprimer'!Z166</f>
        <v>74</v>
      </c>
      <c r="U192" s="43">
        <f>T192/I192*100</f>
        <v>11.280487804878049</v>
      </c>
      <c r="V192" s="145">
        <f>'Feuil1 ne pas supprimer'!AC166</f>
        <v>14</v>
      </c>
      <c r="W192" s="43">
        <f>V192/I192*100</f>
        <v>2.1341463414634148</v>
      </c>
      <c r="X192" s="145">
        <f>'Feuil1 ne pas supprimer'!AF166</f>
        <v>10</v>
      </c>
      <c r="Y192" s="43">
        <f>X192/I192*100</f>
        <v>1.524390243902439</v>
      </c>
      <c r="Z192" s="145">
        <f>'Feuil1 ne pas supprimer'!AI166</f>
        <v>113</v>
      </c>
      <c r="AA192" s="43">
        <f>Z192/I192*100</f>
        <v>17.225609756097558</v>
      </c>
    </row>
    <row r="193" spans="1:27" s="157" customFormat="1">
      <c r="A193" s="164" t="s">
        <v>101</v>
      </c>
      <c r="B193" s="164" t="str">
        <f>'Feuil1 ne pas supprimer'!C167</f>
        <v>Rangiroa</v>
      </c>
      <c r="C193" s="164">
        <f>'Feuil1 ne pas supprimer'!D167</f>
        <v>3</v>
      </c>
      <c r="D193" s="165">
        <f>'Feuil1 ne pas supprimer'!E167</f>
        <v>64</v>
      </c>
      <c r="E193" s="165">
        <f>'Feuil1 ne pas supprimer'!F167</f>
        <v>56</v>
      </c>
      <c r="F193" s="165">
        <f t="shared" si="139"/>
        <v>8</v>
      </c>
      <c r="G193" s="166">
        <f t="shared" si="128"/>
        <v>87.5</v>
      </c>
      <c r="H193" s="165">
        <f>'Feuil1 ne pas supprimer'!H167</f>
        <v>3</v>
      </c>
      <c r="I193" s="167">
        <f>'Feuil1 ne pas supprimer'!I167</f>
        <v>53</v>
      </c>
      <c r="J193" s="145">
        <f>'Feuil1 ne pas supprimer'!K167</f>
        <v>0</v>
      </c>
      <c r="K193" s="43">
        <f>J193/I193*100</f>
        <v>0</v>
      </c>
      <c r="L193" s="145">
        <f>'Feuil1 ne pas supprimer'!N167</f>
        <v>12</v>
      </c>
      <c r="M193" s="43">
        <f>L193/I193*100</f>
        <v>22.641509433962266</v>
      </c>
      <c r="N193" s="145">
        <f>'Feuil1 ne pas supprimer'!Q167</f>
        <v>0</v>
      </c>
      <c r="O193" s="43">
        <f>N193/I193*100</f>
        <v>0</v>
      </c>
      <c r="P193" s="145">
        <f>'Feuil1 ne pas supprimer'!T167</f>
        <v>1</v>
      </c>
      <c r="Q193" s="43">
        <f>P193/I193*100</f>
        <v>1.8867924528301887</v>
      </c>
      <c r="R193" s="145">
        <f>'Feuil1 ne pas supprimer'!W167</f>
        <v>6</v>
      </c>
      <c r="S193" s="43">
        <f>R193/I193*100</f>
        <v>11.320754716981133</v>
      </c>
      <c r="T193" s="145">
        <f>'Feuil1 ne pas supprimer'!Z167</f>
        <v>28</v>
      </c>
      <c r="U193" s="43">
        <f>T193/I193*100</f>
        <v>52.830188679245282</v>
      </c>
      <c r="V193" s="145">
        <f>'Feuil1 ne pas supprimer'!AC167</f>
        <v>0</v>
      </c>
      <c r="W193" s="43">
        <f>V193/I193*100</f>
        <v>0</v>
      </c>
      <c r="X193" s="145">
        <f>'Feuil1 ne pas supprimer'!AF167</f>
        <v>4</v>
      </c>
      <c r="Y193" s="43">
        <f>X193/I193*100</f>
        <v>7.5471698113207548</v>
      </c>
      <c r="Z193" s="145">
        <f>'Feuil1 ne pas supprimer'!AI167</f>
        <v>2</v>
      </c>
      <c r="AA193" s="43">
        <f>Z193/I193*100</f>
        <v>3.7735849056603774</v>
      </c>
    </row>
    <row r="194" spans="1:27" s="157" customFormat="1">
      <c r="A194" s="164" t="s">
        <v>101</v>
      </c>
      <c r="B194" s="164" t="str">
        <f>'Feuil1 ne pas supprimer'!C168</f>
        <v>Rangiroa</v>
      </c>
      <c r="C194" s="164">
        <f>'Feuil1 ne pas supprimer'!D168</f>
        <v>4</v>
      </c>
      <c r="D194" s="165">
        <f>'Feuil1 ne pas supprimer'!E168</f>
        <v>212</v>
      </c>
      <c r="E194" s="165">
        <f>'Feuil1 ne pas supprimer'!F168</f>
        <v>178</v>
      </c>
      <c r="F194" s="165">
        <f t="shared" ref="F194:F225" si="140">D194-E194</f>
        <v>34</v>
      </c>
      <c r="G194" s="166">
        <f t="shared" si="128"/>
        <v>83.962264150943398</v>
      </c>
      <c r="H194" s="165">
        <f>'Feuil1 ne pas supprimer'!H168</f>
        <v>6</v>
      </c>
      <c r="I194" s="167">
        <f>'Feuil1 ne pas supprimer'!I168</f>
        <v>172</v>
      </c>
      <c r="J194" s="145">
        <f>'Feuil1 ne pas supprimer'!K168</f>
        <v>0</v>
      </c>
      <c r="K194" s="43">
        <f>J194/I194*100</f>
        <v>0</v>
      </c>
      <c r="L194" s="145">
        <f>'Feuil1 ne pas supprimer'!N168</f>
        <v>60</v>
      </c>
      <c r="M194" s="43">
        <f>L194/I194*100</f>
        <v>34.883720930232556</v>
      </c>
      <c r="N194" s="145">
        <f>'Feuil1 ne pas supprimer'!Q168</f>
        <v>0</v>
      </c>
      <c r="O194" s="43">
        <f>N194/I194*100</f>
        <v>0</v>
      </c>
      <c r="P194" s="145">
        <f>'Feuil1 ne pas supprimer'!T168</f>
        <v>3</v>
      </c>
      <c r="Q194" s="43">
        <f>P194/I194*100</f>
        <v>1.7441860465116279</v>
      </c>
      <c r="R194" s="145">
        <f>'Feuil1 ne pas supprimer'!W168</f>
        <v>39</v>
      </c>
      <c r="S194" s="43">
        <f>R194/I194*100</f>
        <v>22.674418604651162</v>
      </c>
      <c r="T194" s="145">
        <f>'Feuil1 ne pas supprimer'!Z168</f>
        <v>66</v>
      </c>
      <c r="U194" s="43">
        <f>T194/I194*100</f>
        <v>38.372093023255815</v>
      </c>
      <c r="V194" s="145">
        <f>'Feuil1 ne pas supprimer'!AC168</f>
        <v>0</v>
      </c>
      <c r="W194" s="43">
        <f>V194/I194*100</f>
        <v>0</v>
      </c>
      <c r="X194" s="145">
        <f>'Feuil1 ne pas supprimer'!AF168</f>
        <v>2</v>
      </c>
      <c r="Y194" s="43">
        <f>X194/I194*100</f>
        <v>1.1627906976744187</v>
      </c>
      <c r="Z194" s="145">
        <f>'Feuil1 ne pas supprimer'!AI168</f>
        <v>2</v>
      </c>
      <c r="AA194" s="43">
        <f>Z194/I194*100</f>
        <v>1.1627906976744187</v>
      </c>
    </row>
    <row r="195" spans="1:27" s="157" customFormat="1">
      <c r="A195" s="164" t="s">
        <v>101</v>
      </c>
      <c r="B195" s="164" t="str">
        <f>'Feuil1 ne pas supprimer'!C169</f>
        <v>Rangiroa</v>
      </c>
      <c r="C195" s="164">
        <f>'Feuil1 ne pas supprimer'!D169</f>
        <v>5</v>
      </c>
      <c r="D195" s="165">
        <f>'Feuil1 ne pas supprimer'!E169</f>
        <v>448</v>
      </c>
      <c r="E195" s="165">
        <f>'Feuil1 ne pas supprimer'!F169</f>
        <v>327</v>
      </c>
      <c r="F195" s="165">
        <f t="shared" si="140"/>
        <v>121</v>
      </c>
      <c r="G195" s="166">
        <f t="shared" si="128"/>
        <v>72.991071428571431</v>
      </c>
      <c r="H195" s="165">
        <f>'Feuil1 ne pas supprimer'!H169</f>
        <v>33</v>
      </c>
      <c r="I195" s="167">
        <f>'Feuil1 ne pas supprimer'!I169</f>
        <v>294</v>
      </c>
      <c r="J195" s="145">
        <f>'Feuil1 ne pas supprimer'!K169</f>
        <v>1</v>
      </c>
      <c r="K195" s="43">
        <f>J195/I195*100</f>
        <v>0.3401360544217687</v>
      </c>
      <c r="L195" s="145">
        <f>'Feuil1 ne pas supprimer'!N169</f>
        <v>96</v>
      </c>
      <c r="M195" s="43">
        <f>L195/I195*100</f>
        <v>32.653061224489797</v>
      </c>
      <c r="N195" s="145">
        <f>'Feuil1 ne pas supprimer'!Q169</f>
        <v>1</v>
      </c>
      <c r="O195" s="43">
        <f>N195/I195*100</f>
        <v>0.3401360544217687</v>
      </c>
      <c r="P195" s="145">
        <f>'Feuil1 ne pas supprimer'!T169</f>
        <v>1</v>
      </c>
      <c r="Q195" s="43">
        <f>P195/I195*100</f>
        <v>0.3401360544217687</v>
      </c>
      <c r="R195" s="145">
        <f>'Feuil1 ne pas supprimer'!W169</f>
        <v>128</v>
      </c>
      <c r="S195" s="43">
        <f>R195/I195*100</f>
        <v>43.537414965986393</v>
      </c>
      <c r="T195" s="145">
        <f>'Feuil1 ne pas supprimer'!Z169</f>
        <v>50</v>
      </c>
      <c r="U195" s="43">
        <f>T195/I195*100</f>
        <v>17.006802721088434</v>
      </c>
      <c r="V195" s="145">
        <f>'Feuil1 ne pas supprimer'!AC169</f>
        <v>2</v>
      </c>
      <c r="W195" s="43">
        <f>V195/I195*100</f>
        <v>0.68027210884353739</v>
      </c>
      <c r="X195" s="145">
        <f>'Feuil1 ne pas supprimer'!AF169</f>
        <v>5</v>
      </c>
      <c r="Y195" s="43">
        <f>X195/I195*100</f>
        <v>1.7006802721088436</v>
      </c>
      <c r="Z195" s="145">
        <f>'Feuil1 ne pas supprimer'!AI169</f>
        <v>10</v>
      </c>
      <c r="AA195" s="43">
        <f>Z195/I195*100</f>
        <v>3.4013605442176873</v>
      </c>
    </row>
    <row r="196" spans="1:27">
      <c r="A196" s="3" t="s">
        <v>101</v>
      </c>
      <c r="B196" s="3" t="s">
        <v>50</v>
      </c>
      <c r="C196" s="3"/>
      <c r="D196" s="108">
        <f>SUM(D197:D198)</f>
        <v>1291</v>
      </c>
      <c r="E196" s="108">
        <f>SUM(E197:E198)</f>
        <v>910</v>
      </c>
      <c r="F196" s="108">
        <f t="shared" si="140"/>
        <v>381</v>
      </c>
      <c r="G196" s="14">
        <f>E196/D196*100</f>
        <v>70.487993803253289</v>
      </c>
      <c r="H196" s="108">
        <f>E196-I196</f>
        <v>8</v>
      </c>
      <c r="I196" s="117">
        <f>SUM(I197:I198)</f>
        <v>902</v>
      </c>
      <c r="J196" s="108">
        <f>SUM(J197:J198)</f>
        <v>1</v>
      </c>
      <c r="K196" s="16">
        <f>J196/$I196*100</f>
        <v>0.11086474501108648</v>
      </c>
      <c r="L196" s="108">
        <f>SUM(L197:L198)</f>
        <v>192</v>
      </c>
      <c r="M196" s="16">
        <f>L196/$I196*100</f>
        <v>21.286031042128602</v>
      </c>
      <c r="N196" s="108">
        <f>SUM(N197:N198)</f>
        <v>2</v>
      </c>
      <c r="O196" s="16">
        <f>N196/$I196*100</f>
        <v>0.22172949002217296</v>
      </c>
      <c r="P196" s="108">
        <f>SUM(P197:P198)</f>
        <v>40</v>
      </c>
      <c r="Q196" s="16">
        <f>P196/$I196*100</f>
        <v>4.434589800443459</v>
      </c>
      <c r="R196" s="108">
        <f>SUM(R197:R198)</f>
        <v>514</v>
      </c>
      <c r="S196" s="16">
        <f>R196/$I196*100</f>
        <v>56.984478935698448</v>
      </c>
      <c r="T196" s="108">
        <f>SUM(T197:T198)</f>
        <v>102</v>
      </c>
      <c r="U196" s="16">
        <f>T196/$I196*100</f>
        <v>11.308203991130821</v>
      </c>
      <c r="V196" s="108">
        <f>SUM(V197:V198)</f>
        <v>3</v>
      </c>
      <c r="W196" s="16">
        <f>V196/$I196*100</f>
        <v>0.33259423503325941</v>
      </c>
      <c r="X196" s="108">
        <f>SUM(X197:X198)</f>
        <v>24</v>
      </c>
      <c r="Y196" s="16">
        <f>X196/$I196*100</f>
        <v>2.6607538802660753</v>
      </c>
      <c r="Z196" s="108">
        <f>SUM(Z197:Z198)</f>
        <v>24</v>
      </c>
      <c r="AA196" s="16">
        <f>Z196/$I196*100</f>
        <v>2.6607538802660753</v>
      </c>
    </row>
    <row r="197" spans="1:27" s="157" customFormat="1">
      <c r="A197" s="164" t="s">
        <v>101</v>
      </c>
      <c r="B197" s="164" t="str">
        <f>'Feuil1 ne pas supprimer'!C170</f>
        <v>Takaroa</v>
      </c>
      <c r="C197" s="164">
        <f>'Feuil1 ne pas supprimer'!D170</f>
        <v>1</v>
      </c>
      <c r="D197" s="165">
        <f>'Feuil1 ne pas supprimer'!E170</f>
        <v>863</v>
      </c>
      <c r="E197" s="165">
        <f>'Feuil1 ne pas supprimer'!F170</f>
        <v>596</v>
      </c>
      <c r="F197" s="165">
        <f t="shared" si="140"/>
        <v>267</v>
      </c>
      <c r="G197" s="166">
        <f t="shared" si="128"/>
        <v>69.061413673232906</v>
      </c>
      <c r="H197" s="165">
        <f>'Feuil1 ne pas supprimer'!H170</f>
        <v>5</v>
      </c>
      <c r="I197" s="167">
        <f>'Feuil1 ne pas supprimer'!I170</f>
        <v>591</v>
      </c>
      <c r="J197" s="145">
        <f>'Feuil1 ne pas supprimer'!K170</f>
        <v>1</v>
      </c>
      <c r="K197" s="43">
        <f>J197/I197*100</f>
        <v>0.16920473773265651</v>
      </c>
      <c r="L197" s="145">
        <f>'Feuil1 ne pas supprimer'!N170</f>
        <v>106</v>
      </c>
      <c r="M197" s="43">
        <f>L197/I197*100</f>
        <v>17.935702199661591</v>
      </c>
      <c r="N197" s="145">
        <f>'Feuil1 ne pas supprimer'!Q170</f>
        <v>2</v>
      </c>
      <c r="O197" s="43">
        <f>N197/I197*100</f>
        <v>0.33840947546531303</v>
      </c>
      <c r="P197" s="145">
        <f>'Feuil1 ne pas supprimer'!T170</f>
        <v>34</v>
      </c>
      <c r="Q197" s="43">
        <f>P197/I197*100</f>
        <v>5.7529610829103213</v>
      </c>
      <c r="R197" s="145">
        <f>'Feuil1 ne pas supprimer'!W170</f>
        <v>315</v>
      </c>
      <c r="S197" s="43">
        <f>R197/I197*100</f>
        <v>53.299492385786806</v>
      </c>
      <c r="T197" s="145">
        <f>'Feuil1 ne pas supprimer'!Z170</f>
        <v>90</v>
      </c>
      <c r="U197" s="43">
        <f>T197/I197*100</f>
        <v>15.228426395939088</v>
      </c>
      <c r="V197" s="145">
        <f>'Feuil1 ne pas supprimer'!AC170</f>
        <v>2</v>
      </c>
      <c r="W197" s="43">
        <f>V197/I197*100</f>
        <v>0.33840947546531303</v>
      </c>
      <c r="X197" s="145">
        <f>'Feuil1 ne pas supprimer'!AF170</f>
        <v>24</v>
      </c>
      <c r="Y197" s="43">
        <f>X197/I197*100</f>
        <v>4.0609137055837561</v>
      </c>
      <c r="Z197" s="145">
        <f>'Feuil1 ne pas supprimer'!AI170</f>
        <v>17</v>
      </c>
      <c r="AA197" s="43">
        <f>Z197/I197*100</f>
        <v>2.8764805414551606</v>
      </c>
    </row>
    <row r="198" spans="1:27" s="157" customFormat="1">
      <c r="A198" s="168" t="s">
        <v>101</v>
      </c>
      <c r="B198" s="168" t="str">
        <f>'Feuil1 ne pas supprimer'!C171</f>
        <v>Takaroa</v>
      </c>
      <c r="C198" s="168">
        <f>'Feuil1 ne pas supprimer'!D171</f>
        <v>2</v>
      </c>
      <c r="D198" s="165">
        <f>'Feuil1 ne pas supprimer'!E171</f>
        <v>428</v>
      </c>
      <c r="E198" s="169">
        <f>'Feuil1 ne pas supprimer'!F171</f>
        <v>314</v>
      </c>
      <c r="F198" s="169">
        <f t="shared" si="140"/>
        <v>114</v>
      </c>
      <c r="G198" s="170">
        <f t="shared" si="128"/>
        <v>73.36448598130842</v>
      </c>
      <c r="H198" s="169">
        <f>'Feuil1 ne pas supprimer'!H171</f>
        <v>3</v>
      </c>
      <c r="I198" s="167">
        <f>'Feuil1 ne pas supprimer'!I171</f>
        <v>311</v>
      </c>
      <c r="J198" s="145">
        <f>'Feuil1 ne pas supprimer'!K171</f>
        <v>0</v>
      </c>
      <c r="K198" s="185">
        <f>J198/I198*100</f>
        <v>0</v>
      </c>
      <c r="L198" s="145">
        <f>'Feuil1 ne pas supprimer'!N171</f>
        <v>86</v>
      </c>
      <c r="M198" s="185">
        <f>L198/I198*100</f>
        <v>27.652733118971064</v>
      </c>
      <c r="N198" s="145">
        <f>'Feuil1 ne pas supprimer'!Q171</f>
        <v>0</v>
      </c>
      <c r="O198" s="185">
        <f>N198/I198*100</f>
        <v>0</v>
      </c>
      <c r="P198" s="145">
        <f>'Feuil1 ne pas supprimer'!T171</f>
        <v>6</v>
      </c>
      <c r="Q198" s="185">
        <f>P198/I198*100</f>
        <v>1.929260450160772</v>
      </c>
      <c r="R198" s="145">
        <f>'Feuil1 ne pas supprimer'!W171</f>
        <v>199</v>
      </c>
      <c r="S198" s="185">
        <f>R198/I198*100</f>
        <v>63.987138263665599</v>
      </c>
      <c r="T198" s="145">
        <f>'Feuil1 ne pas supprimer'!Z171</f>
        <v>12</v>
      </c>
      <c r="U198" s="185">
        <f>T198/I198*100</f>
        <v>3.8585209003215439</v>
      </c>
      <c r="V198" s="145">
        <f>'Feuil1 ne pas supprimer'!AC171</f>
        <v>1</v>
      </c>
      <c r="W198" s="185">
        <f>V198/I198*100</f>
        <v>0.32154340836012862</v>
      </c>
      <c r="X198" s="145">
        <f>'Feuil1 ne pas supprimer'!AF171</f>
        <v>0</v>
      </c>
      <c r="Y198" s="185">
        <f>X198/I198*100</f>
        <v>0</v>
      </c>
      <c r="Z198" s="145">
        <f>'Feuil1 ne pas supprimer'!AI171</f>
        <v>7</v>
      </c>
      <c r="AA198" s="185">
        <f>Z198/I198*100</f>
        <v>2.2508038585209005</v>
      </c>
    </row>
    <row r="199" spans="1:27">
      <c r="A199" s="3" t="s">
        <v>103</v>
      </c>
      <c r="B199" s="3" t="s">
        <v>51</v>
      </c>
      <c r="C199" s="3"/>
      <c r="D199" s="111">
        <f>SUM(D200:D201)</f>
        <v>595</v>
      </c>
      <c r="E199" s="108">
        <f>SUM(E200:E201)</f>
        <v>464</v>
      </c>
      <c r="F199" s="108">
        <f t="shared" si="140"/>
        <v>131</v>
      </c>
      <c r="G199" s="14">
        <f>E199/D199*100</f>
        <v>77.983193277310932</v>
      </c>
      <c r="H199" s="108">
        <f>E199-I199</f>
        <v>8</v>
      </c>
      <c r="I199" s="120">
        <f>SUM(I200:I201)</f>
        <v>456</v>
      </c>
      <c r="J199" s="111">
        <f>SUM(J200:J201)</f>
        <v>15</v>
      </c>
      <c r="K199" s="16">
        <f>J199/$I199*100</f>
        <v>3.2894736842105261</v>
      </c>
      <c r="L199" s="111">
        <f>SUM(L200:L201)</f>
        <v>68</v>
      </c>
      <c r="M199" s="16">
        <f>L199/$I199*100</f>
        <v>14.912280701754385</v>
      </c>
      <c r="N199" s="111">
        <f>SUM(N200:N201)</f>
        <v>0</v>
      </c>
      <c r="O199" s="16">
        <f>N199/$I199*100</f>
        <v>0</v>
      </c>
      <c r="P199" s="111">
        <f>SUM(P200:P201)</f>
        <v>8</v>
      </c>
      <c r="Q199" s="16">
        <f>P199/$I199*100</f>
        <v>1.7543859649122806</v>
      </c>
      <c r="R199" s="111">
        <f>SUM(R200:R201)</f>
        <v>179</v>
      </c>
      <c r="S199" s="16">
        <f>R199/$I199*100</f>
        <v>39.254385964912281</v>
      </c>
      <c r="T199" s="111">
        <f>SUM(T200:T201)</f>
        <v>1</v>
      </c>
      <c r="U199" s="16">
        <f>T199/$I199*100</f>
        <v>0.21929824561403508</v>
      </c>
      <c r="V199" s="111">
        <f>SUM(V200:V201)</f>
        <v>23</v>
      </c>
      <c r="W199" s="16">
        <f>V199/$I199*100</f>
        <v>5.0438596491228065</v>
      </c>
      <c r="X199" s="111">
        <f>SUM(X200:X201)</f>
        <v>4</v>
      </c>
      <c r="Y199" s="16">
        <f>X199/$I199*100</f>
        <v>0.8771929824561403</v>
      </c>
      <c r="Z199" s="111">
        <f>SUM(Z200:Z201)</f>
        <v>158</v>
      </c>
      <c r="AA199" s="16">
        <f>Z199/$I199*100</f>
        <v>34.649122807017548</v>
      </c>
    </row>
    <row r="200" spans="1:27" s="157" customFormat="1">
      <c r="A200" s="164" t="s">
        <v>103</v>
      </c>
      <c r="B200" s="164" t="str">
        <f>'Feuil1 ne pas supprimer'!C172</f>
        <v>Anaa</v>
      </c>
      <c r="C200" s="164">
        <f>'Feuil1 ne pas supprimer'!D172</f>
        <v>1</v>
      </c>
      <c r="D200" s="165">
        <f>'Feuil1 ne pas supprimer'!E172</f>
        <v>361</v>
      </c>
      <c r="E200" s="165">
        <f>'Feuil1 ne pas supprimer'!F172</f>
        <v>268</v>
      </c>
      <c r="F200" s="165">
        <f t="shared" si="140"/>
        <v>93</v>
      </c>
      <c r="G200" s="166">
        <f t="shared" si="128"/>
        <v>74.23822714681441</v>
      </c>
      <c r="H200" s="165">
        <f>'Feuil1 ne pas supprimer'!H172</f>
        <v>6</v>
      </c>
      <c r="I200" s="167">
        <f>'Feuil1 ne pas supprimer'!I172</f>
        <v>262</v>
      </c>
      <c r="J200" s="145">
        <f>'Feuil1 ne pas supprimer'!K172</f>
        <v>15</v>
      </c>
      <c r="K200" s="43">
        <f>J200/I200*100</f>
        <v>5.7251908396946565</v>
      </c>
      <c r="L200" s="145">
        <f>'Feuil1 ne pas supprimer'!N172</f>
        <v>55</v>
      </c>
      <c r="M200" s="43">
        <f>L200/I200*100</f>
        <v>20.992366412213741</v>
      </c>
      <c r="N200" s="145">
        <f>'Feuil1 ne pas supprimer'!Q172</f>
        <v>0</v>
      </c>
      <c r="O200" s="43">
        <f>N200/I200*100</f>
        <v>0</v>
      </c>
      <c r="P200" s="145">
        <f>'Feuil1 ne pas supprimer'!T172</f>
        <v>7</v>
      </c>
      <c r="Q200" s="43">
        <f>P200/I200*100</f>
        <v>2.6717557251908395</v>
      </c>
      <c r="R200" s="145">
        <f>'Feuil1 ne pas supprimer'!W172</f>
        <v>92</v>
      </c>
      <c r="S200" s="43">
        <f>R200/I200*100</f>
        <v>35.114503816793892</v>
      </c>
      <c r="T200" s="145">
        <f>'Feuil1 ne pas supprimer'!Z172</f>
        <v>1</v>
      </c>
      <c r="U200" s="43">
        <f>T200/I200*100</f>
        <v>0.38167938931297707</v>
      </c>
      <c r="V200" s="145">
        <f>'Feuil1 ne pas supprimer'!AC172</f>
        <v>21</v>
      </c>
      <c r="W200" s="43">
        <f>V200/I200*100</f>
        <v>8.015267175572518</v>
      </c>
      <c r="X200" s="145">
        <f>'Feuil1 ne pas supprimer'!AF172</f>
        <v>4</v>
      </c>
      <c r="Y200" s="43">
        <f>X200/I200*100</f>
        <v>1.5267175572519083</v>
      </c>
      <c r="Z200" s="145">
        <f>'Feuil1 ne pas supprimer'!AI172</f>
        <v>67</v>
      </c>
      <c r="AA200" s="43">
        <f>Z200/I200*100</f>
        <v>25.572519083969464</v>
      </c>
    </row>
    <row r="201" spans="1:27" s="157" customFormat="1">
      <c r="A201" s="164" t="s">
        <v>103</v>
      </c>
      <c r="B201" s="164" t="s">
        <v>21</v>
      </c>
      <c r="C201" s="164">
        <f>'Feuil1 ne pas supprimer'!D173</f>
        <v>2</v>
      </c>
      <c r="D201" s="165">
        <f>'Feuil1 ne pas supprimer'!E173</f>
        <v>234</v>
      </c>
      <c r="E201" s="165">
        <f>'Feuil1 ne pas supprimer'!F173</f>
        <v>196</v>
      </c>
      <c r="F201" s="165">
        <f t="shared" si="140"/>
        <v>38</v>
      </c>
      <c r="G201" s="166">
        <f t="shared" si="128"/>
        <v>83.760683760683762</v>
      </c>
      <c r="H201" s="165">
        <f>'Feuil1 ne pas supprimer'!H173</f>
        <v>2</v>
      </c>
      <c r="I201" s="167">
        <f>'Feuil1 ne pas supprimer'!I173</f>
        <v>194</v>
      </c>
      <c r="J201" s="145">
        <f>'Feuil1 ne pas supprimer'!K173</f>
        <v>0</v>
      </c>
      <c r="K201" s="43">
        <f>J201/I201*100</f>
        <v>0</v>
      </c>
      <c r="L201" s="145">
        <f>'Feuil1 ne pas supprimer'!N173</f>
        <v>13</v>
      </c>
      <c r="M201" s="43">
        <f>L201/I201*100</f>
        <v>6.7010309278350517</v>
      </c>
      <c r="N201" s="145">
        <f>'Feuil1 ne pas supprimer'!Q173</f>
        <v>0</v>
      </c>
      <c r="O201" s="43">
        <f>N201/I201*100</f>
        <v>0</v>
      </c>
      <c r="P201" s="145">
        <f>'Feuil1 ne pas supprimer'!T173</f>
        <v>1</v>
      </c>
      <c r="Q201" s="43">
        <f>P201/I201*100</f>
        <v>0.51546391752577314</v>
      </c>
      <c r="R201" s="145">
        <f>'Feuil1 ne pas supprimer'!W173</f>
        <v>87</v>
      </c>
      <c r="S201" s="43">
        <f>R201/I201*100</f>
        <v>44.845360824742272</v>
      </c>
      <c r="T201" s="145">
        <f>'Feuil1 ne pas supprimer'!Z173</f>
        <v>0</v>
      </c>
      <c r="U201" s="43">
        <f>T201/I201*100</f>
        <v>0</v>
      </c>
      <c r="V201" s="145">
        <f>'Feuil1 ne pas supprimer'!AC173</f>
        <v>2</v>
      </c>
      <c r="W201" s="43">
        <f>V201/I201*100</f>
        <v>1.0309278350515463</v>
      </c>
      <c r="X201" s="145">
        <f>'Feuil1 ne pas supprimer'!AF173</f>
        <v>0</v>
      </c>
      <c r="Y201" s="43">
        <f>X201/I201*100</f>
        <v>0</v>
      </c>
      <c r="Z201" s="145">
        <f>'Feuil1 ne pas supprimer'!AI173</f>
        <v>91</v>
      </c>
      <c r="AA201" s="43">
        <f>Z201/I201*100</f>
        <v>46.907216494845358</v>
      </c>
    </row>
    <row r="202" spans="1:27">
      <c r="A202" s="3" t="s">
        <v>103</v>
      </c>
      <c r="B202" s="3" t="s">
        <v>52</v>
      </c>
      <c r="C202" s="3"/>
      <c r="D202" s="108">
        <f>SUM(D203:D204)</f>
        <v>270</v>
      </c>
      <c r="E202" s="108">
        <f>SUM(E203:E204)</f>
        <v>189</v>
      </c>
      <c r="F202" s="108">
        <f t="shared" si="140"/>
        <v>81</v>
      </c>
      <c r="G202" s="14">
        <f>E202/D202*100</f>
        <v>70</v>
      </c>
      <c r="H202" s="108">
        <f>E202-I202</f>
        <v>1</v>
      </c>
      <c r="I202" s="117">
        <f>SUM(I203:I204)</f>
        <v>188</v>
      </c>
      <c r="J202" s="108">
        <f>SUM(J203:J204)</f>
        <v>0</v>
      </c>
      <c r="K202" s="16">
        <f>J202/$I202*100</f>
        <v>0</v>
      </c>
      <c r="L202" s="108">
        <f>SUM(L203:L204)</f>
        <v>45</v>
      </c>
      <c r="M202" s="16">
        <f>L202/$I202*100</f>
        <v>23.936170212765958</v>
      </c>
      <c r="N202" s="108">
        <f>SUM(N203:N204)</f>
        <v>0</v>
      </c>
      <c r="O202" s="16">
        <f>N202/$I202*100</f>
        <v>0</v>
      </c>
      <c r="P202" s="108">
        <f>SUM(P203:P204)</f>
        <v>2</v>
      </c>
      <c r="Q202" s="16">
        <f>P202/$I202*100</f>
        <v>1.0638297872340425</v>
      </c>
      <c r="R202" s="108">
        <f>SUM(R203:R204)</f>
        <v>118</v>
      </c>
      <c r="S202" s="16">
        <f>R202/$I202*100</f>
        <v>62.765957446808507</v>
      </c>
      <c r="T202" s="108">
        <f>SUM(T203:T204)</f>
        <v>3</v>
      </c>
      <c r="U202" s="16">
        <f>T202/$I202*100</f>
        <v>1.5957446808510638</v>
      </c>
      <c r="V202" s="108">
        <f>SUM(V203:V204)</f>
        <v>8</v>
      </c>
      <c r="W202" s="16">
        <f>V202/$I202*100</f>
        <v>4.2553191489361701</v>
      </c>
      <c r="X202" s="108">
        <f>SUM(X203:X204)</f>
        <v>5</v>
      </c>
      <c r="Y202" s="16">
        <f>X202/$I202*100</f>
        <v>2.6595744680851063</v>
      </c>
      <c r="Z202" s="108">
        <f>SUM(Z203:Z204)</f>
        <v>7</v>
      </c>
      <c r="AA202" s="16">
        <f>Z202/$I202*100</f>
        <v>3.7234042553191489</v>
      </c>
    </row>
    <row r="203" spans="1:27" s="158" customFormat="1">
      <c r="A203" s="164" t="s">
        <v>103</v>
      </c>
      <c r="B203" s="164" t="str">
        <f>'Feuil1 ne pas supprimer'!C174</f>
        <v>Fangatau</v>
      </c>
      <c r="C203" s="164">
        <f>'Feuil1 ne pas supprimer'!D174</f>
        <v>1</v>
      </c>
      <c r="D203" s="165">
        <f>'Feuil1 ne pas supprimer'!E174</f>
        <v>110</v>
      </c>
      <c r="E203" s="165">
        <f>'Feuil1 ne pas supprimer'!F174</f>
        <v>85</v>
      </c>
      <c r="F203" s="165">
        <f t="shared" si="140"/>
        <v>25</v>
      </c>
      <c r="G203" s="166">
        <f t="shared" si="128"/>
        <v>77.272727272727266</v>
      </c>
      <c r="H203" s="165">
        <f>'Feuil1 ne pas supprimer'!H174</f>
        <v>0</v>
      </c>
      <c r="I203" s="167">
        <f>'Feuil1 ne pas supprimer'!I174</f>
        <v>85</v>
      </c>
      <c r="J203" s="145">
        <f>'Feuil1 ne pas supprimer'!K174</f>
        <v>0</v>
      </c>
      <c r="K203" s="43">
        <f>J203/I203*100</f>
        <v>0</v>
      </c>
      <c r="L203" s="145">
        <f>'Feuil1 ne pas supprimer'!N174</f>
        <v>23</v>
      </c>
      <c r="M203" s="43">
        <f>L203/I203*100</f>
        <v>27.058823529411764</v>
      </c>
      <c r="N203" s="145">
        <f>'Feuil1 ne pas supprimer'!Q174</f>
        <v>0</v>
      </c>
      <c r="O203" s="43">
        <f>N203/I203*100</f>
        <v>0</v>
      </c>
      <c r="P203" s="145">
        <f>'Feuil1 ne pas supprimer'!T174</f>
        <v>0</v>
      </c>
      <c r="Q203" s="43">
        <f>P203/I203*100</f>
        <v>0</v>
      </c>
      <c r="R203" s="145">
        <f>'Feuil1 ne pas supprimer'!W174</f>
        <v>58</v>
      </c>
      <c r="S203" s="43">
        <f>R203/I203*100</f>
        <v>68.235294117647058</v>
      </c>
      <c r="T203" s="145">
        <f>'Feuil1 ne pas supprimer'!Z174</f>
        <v>0</v>
      </c>
      <c r="U203" s="43">
        <f>T203/I203*100</f>
        <v>0</v>
      </c>
      <c r="V203" s="145">
        <f>'Feuil1 ne pas supprimer'!AC174</f>
        <v>1</v>
      </c>
      <c r="W203" s="43">
        <f>V203/I203*100</f>
        <v>1.1764705882352942</v>
      </c>
      <c r="X203" s="145">
        <f>'Feuil1 ne pas supprimer'!AF174</f>
        <v>0</v>
      </c>
      <c r="Y203" s="43">
        <f>X203/I203*100</f>
        <v>0</v>
      </c>
      <c r="Z203" s="145">
        <f>'Feuil1 ne pas supprimer'!AI174</f>
        <v>3</v>
      </c>
      <c r="AA203" s="43">
        <f>Z203/I203*100</f>
        <v>3.5294117647058822</v>
      </c>
    </row>
    <row r="204" spans="1:27" s="158" customFormat="1">
      <c r="A204" s="164" t="s">
        <v>103</v>
      </c>
      <c r="B204" s="164" t="str">
        <f>'Feuil1 ne pas supprimer'!C175</f>
        <v>Fangatau</v>
      </c>
      <c r="C204" s="164">
        <f>'Feuil1 ne pas supprimer'!D175</f>
        <v>2</v>
      </c>
      <c r="D204" s="165">
        <f>'Feuil1 ne pas supprimer'!E175</f>
        <v>160</v>
      </c>
      <c r="E204" s="165">
        <f>'Feuil1 ne pas supprimer'!F175</f>
        <v>104</v>
      </c>
      <c r="F204" s="165">
        <f t="shared" si="140"/>
        <v>56</v>
      </c>
      <c r="G204" s="166">
        <f t="shared" si="128"/>
        <v>65</v>
      </c>
      <c r="H204" s="165">
        <f>'Feuil1 ne pas supprimer'!H175</f>
        <v>1</v>
      </c>
      <c r="I204" s="167">
        <f>'Feuil1 ne pas supprimer'!I175</f>
        <v>103</v>
      </c>
      <c r="J204" s="145">
        <f>'Feuil1 ne pas supprimer'!K175</f>
        <v>0</v>
      </c>
      <c r="K204" s="43">
        <f>J204/I204*100</f>
        <v>0</v>
      </c>
      <c r="L204" s="145">
        <f>'Feuil1 ne pas supprimer'!N175</f>
        <v>22</v>
      </c>
      <c r="M204" s="43">
        <f>L204/I204*100</f>
        <v>21.359223300970871</v>
      </c>
      <c r="N204" s="145">
        <f>'Feuil1 ne pas supprimer'!Q175</f>
        <v>0</v>
      </c>
      <c r="O204" s="43">
        <f>N204/I204*100</f>
        <v>0</v>
      </c>
      <c r="P204" s="145">
        <f>'Feuil1 ne pas supprimer'!T175</f>
        <v>2</v>
      </c>
      <c r="Q204" s="43">
        <f>P204/I204*100</f>
        <v>1.9417475728155338</v>
      </c>
      <c r="R204" s="145">
        <f>'Feuil1 ne pas supprimer'!W175</f>
        <v>60</v>
      </c>
      <c r="S204" s="43">
        <f>R204/I204*100</f>
        <v>58.252427184466015</v>
      </c>
      <c r="T204" s="145">
        <f>'Feuil1 ne pas supprimer'!Z175</f>
        <v>3</v>
      </c>
      <c r="U204" s="43">
        <f>T204/I204*100</f>
        <v>2.912621359223301</v>
      </c>
      <c r="V204" s="145">
        <f>'Feuil1 ne pas supprimer'!AC175</f>
        <v>7</v>
      </c>
      <c r="W204" s="43">
        <f>V204/I204*100</f>
        <v>6.7961165048543686</v>
      </c>
      <c r="X204" s="145">
        <f>'Feuil1 ne pas supprimer'!AF175</f>
        <v>5</v>
      </c>
      <c r="Y204" s="43">
        <f>X204/I204*100</f>
        <v>4.8543689320388346</v>
      </c>
      <c r="Z204" s="145">
        <f>'Feuil1 ne pas supprimer'!AI175</f>
        <v>4</v>
      </c>
      <c r="AA204" s="43">
        <f>Z204/I204*100</f>
        <v>3.8834951456310676</v>
      </c>
    </row>
    <row r="205" spans="1:27">
      <c r="A205" s="3" t="s">
        <v>103</v>
      </c>
      <c r="B205" s="3" t="s">
        <v>53</v>
      </c>
      <c r="C205" s="3"/>
      <c r="D205" s="108">
        <f>D206</f>
        <v>734</v>
      </c>
      <c r="E205" s="108">
        <f>E206</f>
        <v>509</v>
      </c>
      <c r="F205" s="108">
        <f t="shared" si="140"/>
        <v>225</v>
      </c>
      <c r="G205" s="14">
        <f>E205/D205*100</f>
        <v>69.346049046321525</v>
      </c>
      <c r="H205" s="108">
        <f>E205-I205</f>
        <v>4</v>
      </c>
      <c r="I205" s="117">
        <f>SUM(I206)</f>
        <v>505</v>
      </c>
      <c r="J205" s="108">
        <f>J206</f>
        <v>1</v>
      </c>
      <c r="K205" s="16">
        <f>J205/$I205*100</f>
        <v>0.19801980198019803</v>
      </c>
      <c r="L205" s="108">
        <f>L206</f>
        <v>36</v>
      </c>
      <c r="M205" s="16">
        <f>L205/$I205*100</f>
        <v>7.1287128712871279</v>
      </c>
      <c r="N205" s="108">
        <f>N206</f>
        <v>3</v>
      </c>
      <c r="O205" s="16">
        <f>N205/$I205*100</f>
        <v>0.59405940594059403</v>
      </c>
      <c r="P205" s="108">
        <f>P206</f>
        <v>2</v>
      </c>
      <c r="Q205" s="16">
        <f>P205/$I205*100</f>
        <v>0.39603960396039606</v>
      </c>
      <c r="R205" s="108">
        <f>R206</f>
        <v>339</v>
      </c>
      <c r="S205" s="16">
        <f>R205/$I205*100</f>
        <v>67.128712871287135</v>
      </c>
      <c r="T205" s="108">
        <f>T206</f>
        <v>10</v>
      </c>
      <c r="U205" s="16">
        <f>T205/$I205*100</f>
        <v>1.9801980198019802</v>
      </c>
      <c r="V205" s="108">
        <f>V206</f>
        <v>6</v>
      </c>
      <c r="W205" s="16">
        <f>V205/$I205*100</f>
        <v>1.1881188118811881</v>
      </c>
      <c r="X205" s="108">
        <f>X206</f>
        <v>4</v>
      </c>
      <c r="Y205" s="16">
        <f>X205/$I205*100</f>
        <v>0.79207920792079212</v>
      </c>
      <c r="Z205" s="108">
        <f>Z206</f>
        <v>104</v>
      </c>
      <c r="AA205" s="16">
        <f>Z205/$I205*100</f>
        <v>20.594059405940595</v>
      </c>
    </row>
    <row r="206" spans="1:27" s="157" customFormat="1">
      <c r="A206" s="164" t="s">
        <v>103</v>
      </c>
      <c r="B206" s="164" t="str">
        <f>'Feuil1 ne pas supprimer'!C176</f>
        <v>Gambier</v>
      </c>
      <c r="C206" s="164">
        <f>'Feuil1 ne pas supprimer'!D176</f>
        <v>1</v>
      </c>
      <c r="D206" s="165">
        <f>'Feuil1 ne pas supprimer'!E176</f>
        <v>734</v>
      </c>
      <c r="E206" s="165">
        <f>'Feuil1 ne pas supprimer'!F176</f>
        <v>509</v>
      </c>
      <c r="F206" s="165">
        <f t="shared" si="140"/>
        <v>225</v>
      </c>
      <c r="G206" s="166">
        <f t="shared" si="128"/>
        <v>69.346049046321525</v>
      </c>
      <c r="H206" s="165">
        <f>'Feuil1 ne pas supprimer'!H176</f>
        <v>4</v>
      </c>
      <c r="I206" s="167">
        <f>'Feuil1 ne pas supprimer'!I176</f>
        <v>505</v>
      </c>
      <c r="J206" s="145">
        <f>'Feuil1 ne pas supprimer'!K176</f>
        <v>1</v>
      </c>
      <c r="K206" s="43">
        <f>J206/I206*100</f>
        <v>0.19801980198019803</v>
      </c>
      <c r="L206" s="145">
        <f>'Feuil1 ne pas supprimer'!N176</f>
        <v>36</v>
      </c>
      <c r="M206" s="43">
        <f>L206/I206*100</f>
        <v>7.1287128712871279</v>
      </c>
      <c r="N206" s="145">
        <f>'Feuil1 ne pas supprimer'!Q176</f>
        <v>3</v>
      </c>
      <c r="O206" s="43">
        <f>N206/I206*100</f>
        <v>0.59405940594059403</v>
      </c>
      <c r="P206" s="145">
        <f>'Feuil1 ne pas supprimer'!T176</f>
        <v>2</v>
      </c>
      <c r="Q206" s="43">
        <f>P206/I206*100</f>
        <v>0.39603960396039606</v>
      </c>
      <c r="R206" s="145">
        <f>'Feuil1 ne pas supprimer'!W176</f>
        <v>339</v>
      </c>
      <c r="S206" s="43">
        <f>R206/I206*100</f>
        <v>67.128712871287135</v>
      </c>
      <c r="T206" s="145">
        <f>'Feuil1 ne pas supprimer'!Z176</f>
        <v>10</v>
      </c>
      <c r="U206" s="43">
        <f>T206/I206*100</f>
        <v>1.9801980198019802</v>
      </c>
      <c r="V206" s="145">
        <f>'Feuil1 ne pas supprimer'!AC176</f>
        <v>6</v>
      </c>
      <c r="W206" s="43">
        <f>V206/I206*100</f>
        <v>1.1881188118811881</v>
      </c>
      <c r="X206" s="145">
        <f>'Feuil1 ne pas supprimer'!AF176</f>
        <v>4</v>
      </c>
      <c r="Y206" s="43">
        <f>X206/I206*100</f>
        <v>0.79207920792079212</v>
      </c>
      <c r="Z206" s="145">
        <f>'Feuil1 ne pas supprimer'!AI176</f>
        <v>104</v>
      </c>
      <c r="AA206" s="43">
        <f>Z206/I206*100</f>
        <v>20.594059405940595</v>
      </c>
    </row>
    <row r="207" spans="1:27">
      <c r="A207" s="3" t="s">
        <v>103</v>
      </c>
      <c r="B207" s="3" t="s">
        <v>54</v>
      </c>
      <c r="C207" s="3"/>
      <c r="D207" s="108">
        <f>SUM(D208:D210)</f>
        <v>1201</v>
      </c>
      <c r="E207" s="108">
        <f>SUM(E208:E210)</f>
        <v>783</v>
      </c>
      <c r="F207" s="108">
        <f t="shared" si="140"/>
        <v>418</v>
      </c>
      <c r="G207" s="14">
        <f>E207/D207*100</f>
        <v>65.195670274771018</v>
      </c>
      <c r="H207" s="108">
        <f>E207-I207</f>
        <v>16</v>
      </c>
      <c r="I207" s="117">
        <f>SUM(I208:I210)</f>
        <v>767</v>
      </c>
      <c r="J207" s="108">
        <f>SUM(J208:J210)</f>
        <v>3</v>
      </c>
      <c r="K207" s="16">
        <f>J207/$I207*100</f>
        <v>0.39113428943937423</v>
      </c>
      <c r="L207" s="108">
        <f>SUM(L208:L210)</f>
        <v>208</v>
      </c>
      <c r="M207" s="16">
        <f>L207/$I207*100</f>
        <v>27.118644067796609</v>
      </c>
      <c r="N207" s="108">
        <f>SUM(N208:N210)</f>
        <v>3</v>
      </c>
      <c r="O207" s="16">
        <f>N207/$I207*100</f>
        <v>0.39113428943937423</v>
      </c>
      <c r="P207" s="108">
        <f>SUM(P208:P210)</f>
        <v>23</v>
      </c>
      <c r="Q207" s="16">
        <f>P207/$I207*100</f>
        <v>2.9986962190352022</v>
      </c>
      <c r="R207" s="108">
        <f>SUM(R208:R210)</f>
        <v>359</v>
      </c>
      <c r="S207" s="16">
        <f>R207/$I207*100</f>
        <v>46.805736636245108</v>
      </c>
      <c r="T207" s="108">
        <f>SUM(T208:T210)</f>
        <v>33</v>
      </c>
      <c r="U207" s="16">
        <f>T207/$I207*100</f>
        <v>4.3024771838331155</v>
      </c>
      <c r="V207" s="108">
        <f>SUM(V208:V210)</f>
        <v>3</v>
      </c>
      <c r="W207" s="16">
        <f>V207/$I207*100</f>
        <v>0.39113428943937423</v>
      </c>
      <c r="X207" s="108">
        <f>SUM(X208:X210)</f>
        <v>93</v>
      </c>
      <c r="Y207" s="16">
        <f>X207/$I207*100</f>
        <v>12.1251629726206</v>
      </c>
      <c r="Z207" s="108">
        <f>SUM(Z208:Z210)</f>
        <v>42</v>
      </c>
      <c r="AA207" s="16">
        <f>Z207/$I207*100</f>
        <v>5.4758800521512381</v>
      </c>
    </row>
    <row r="208" spans="1:27" s="157" customFormat="1">
      <c r="A208" s="164" t="s">
        <v>103</v>
      </c>
      <c r="B208" s="164" t="str">
        <f>'Feuil1 ne pas supprimer'!C177</f>
        <v>Hao</v>
      </c>
      <c r="C208" s="164">
        <f>'Feuil1 ne pas supprimer'!D177</f>
        <v>1</v>
      </c>
      <c r="D208" s="165">
        <f>'Feuil1 ne pas supprimer'!E177</f>
        <v>1004</v>
      </c>
      <c r="E208" s="165">
        <f>'Feuil1 ne pas supprimer'!F177</f>
        <v>657</v>
      </c>
      <c r="F208" s="165">
        <f t="shared" si="140"/>
        <v>347</v>
      </c>
      <c r="G208" s="166">
        <f t="shared" si="128"/>
        <v>65.438247011952186</v>
      </c>
      <c r="H208" s="165">
        <f>'Feuil1 ne pas supprimer'!H177</f>
        <v>13</v>
      </c>
      <c r="I208" s="167">
        <f>'Feuil1 ne pas supprimer'!I177</f>
        <v>644</v>
      </c>
      <c r="J208" s="145">
        <f>'Feuil1 ne pas supprimer'!K177</f>
        <v>2</v>
      </c>
      <c r="K208" s="43">
        <f>J208/I208*100</f>
        <v>0.3105590062111801</v>
      </c>
      <c r="L208" s="145">
        <f>'Feuil1 ne pas supprimer'!N177</f>
        <v>172</v>
      </c>
      <c r="M208" s="43">
        <f>L208/I208*100</f>
        <v>26.70807453416149</v>
      </c>
      <c r="N208" s="145">
        <f>'Feuil1 ne pas supprimer'!Q177</f>
        <v>3</v>
      </c>
      <c r="O208" s="43">
        <f>N208/I208*100</f>
        <v>0.46583850931677018</v>
      </c>
      <c r="P208" s="145">
        <f>'Feuil1 ne pas supprimer'!T177</f>
        <v>16</v>
      </c>
      <c r="Q208" s="43">
        <f>P208/I208*100</f>
        <v>2.4844720496894408</v>
      </c>
      <c r="R208" s="145">
        <f>'Feuil1 ne pas supprimer'!W177</f>
        <v>301</v>
      </c>
      <c r="S208" s="43">
        <f>R208/I208*100</f>
        <v>46.739130434782609</v>
      </c>
      <c r="T208" s="145">
        <f>'Feuil1 ne pas supprimer'!Z177</f>
        <v>29</v>
      </c>
      <c r="U208" s="43">
        <f>T208/I208*100</f>
        <v>4.5031055900621118</v>
      </c>
      <c r="V208" s="145">
        <f>'Feuil1 ne pas supprimer'!AC177</f>
        <v>2</v>
      </c>
      <c r="W208" s="43">
        <f>V208/I208*100</f>
        <v>0.3105590062111801</v>
      </c>
      <c r="X208" s="145">
        <f>'Feuil1 ne pas supprimer'!AF177</f>
        <v>83</v>
      </c>
      <c r="Y208" s="43">
        <f>X208/I208*100</f>
        <v>12.888198757763975</v>
      </c>
      <c r="Z208" s="145">
        <f>'Feuil1 ne pas supprimer'!AI177</f>
        <v>36</v>
      </c>
      <c r="AA208" s="43">
        <f>Z208/I208*100</f>
        <v>5.5900621118012426</v>
      </c>
    </row>
    <row r="209" spans="1:27" s="157" customFormat="1">
      <c r="A209" s="164" t="s">
        <v>103</v>
      </c>
      <c r="B209" s="164" t="str">
        <f>'Feuil1 ne pas supprimer'!C178</f>
        <v>Hao</v>
      </c>
      <c r="C209" s="164">
        <f>'Feuil1 ne pas supprimer'!D178</f>
        <v>2</v>
      </c>
      <c r="D209" s="165">
        <f>'Feuil1 ne pas supprimer'!E178</f>
        <v>150</v>
      </c>
      <c r="E209" s="165">
        <f>'Feuil1 ne pas supprimer'!F178</f>
        <v>91</v>
      </c>
      <c r="F209" s="165">
        <f t="shared" si="140"/>
        <v>59</v>
      </c>
      <c r="G209" s="166">
        <f t="shared" si="128"/>
        <v>60.666666666666671</v>
      </c>
      <c r="H209" s="165">
        <f>'Feuil1 ne pas supprimer'!H178</f>
        <v>2</v>
      </c>
      <c r="I209" s="167">
        <f>'Feuil1 ne pas supprimer'!I178</f>
        <v>89</v>
      </c>
      <c r="J209" s="145">
        <f>'Feuil1 ne pas supprimer'!K178</f>
        <v>1</v>
      </c>
      <c r="K209" s="43">
        <f>J209/I209*100</f>
        <v>1.1235955056179776</v>
      </c>
      <c r="L209" s="145">
        <f>'Feuil1 ne pas supprimer'!N178</f>
        <v>13</v>
      </c>
      <c r="M209" s="43">
        <f>L209/I209*100</f>
        <v>14.606741573033707</v>
      </c>
      <c r="N209" s="145">
        <f>'Feuil1 ne pas supprimer'!Q178</f>
        <v>0</v>
      </c>
      <c r="O209" s="43">
        <f>N209/I209*100</f>
        <v>0</v>
      </c>
      <c r="P209" s="145">
        <f>'Feuil1 ne pas supprimer'!T178</f>
        <v>7</v>
      </c>
      <c r="Q209" s="43">
        <f>P209/I209*100</f>
        <v>7.8651685393258424</v>
      </c>
      <c r="R209" s="145">
        <f>'Feuil1 ne pas supprimer'!W178</f>
        <v>48</v>
      </c>
      <c r="S209" s="43">
        <f>R209/I209*100</f>
        <v>53.932584269662918</v>
      </c>
      <c r="T209" s="145">
        <f>'Feuil1 ne pas supprimer'!Z178</f>
        <v>4</v>
      </c>
      <c r="U209" s="43">
        <f>T209/I209*100</f>
        <v>4.4943820224719104</v>
      </c>
      <c r="V209" s="145">
        <f>'Feuil1 ne pas supprimer'!AC178</f>
        <v>1</v>
      </c>
      <c r="W209" s="43">
        <f>V209/I209*100</f>
        <v>1.1235955056179776</v>
      </c>
      <c r="X209" s="145">
        <f>'Feuil1 ne pas supprimer'!AF178</f>
        <v>10</v>
      </c>
      <c r="Y209" s="43">
        <f>X209/I209*100</f>
        <v>11.235955056179774</v>
      </c>
      <c r="Z209" s="145">
        <f>'Feuil1 ne pas supprimer'!AI178</f>
        <v>5</v>
      </c>
      <c r="AA209" s="43">
        <f>Z209/I209*100</f>
        <v>5.6179775280898872</v>
      </c>
    </row>
    <row r="210" spans="1:27" s="157" customFormat="1">
      <c r="A210" s="164" t="s">
        <v>103</v>
      </c>
      <c r="B210" s="164" t="str">
        <f>'Feuil1 ne pas supprimer'!C179</f>
        <v>Hao</v>
      </c>
      <c r="C210" s="164">
        <f>'Feuil1 ne pas supprimer'!D179</f>
        <v>3</v>
      </c>
      <c r="D210" s="165">
        <f>'Feuil1 ne pas supprimer'!E179</f>
        <v>47</v>
      </c>
      <c r="E210" s="165">
        <f>'Feuil1 ne pas supprimer'!F179</f>
        <v>35</v>
      </c>
      <c r="F210" s="165">
        <f t="shared" si="140"/>
        <v>12</v>
      </c>
      <c r="G210" s="166">
        <f t="shared" si="128"/>
        <v>74.468085106382972</v>
      </c>
      <c r="H210" s="165">
        <f>'Feuil1 ne pas supprimer'!H179</f>
        <v>1</v>
      </c>
      <c r="I210" s="167">
        <f>'Feuil1 ne pas supprimer'!I179</f>
        <v>34</v>
      </c>
      <c r="J210" s="145">
        <f>'Feuil1 ne pas supprimer'!K179</f>
        <v>0</v>
      </c>
      <c r="K210" s="43">
        <f>J210/I210*100</f>
        <v>0</v>
      </c>
      <c r="L210" s="145">
        <f>'Feuil1 ne pas supprimer'!N179</f>
        <v>23</v>
      </c>
      <c r="M210" s="43">
        <f>L210/I210*100</f>
        <v>67.64705882352942</v>
      </c>
      <c r="N210" s="145">
        <f>'Feuil1 ne pas supprimer'!Q179</f>
        <v>0</v>
      </c>
      <c r="O210" s="43">
        <f>N210/I210*100</f>
        <v>0</v>
      </c>
      <c r="P210" s="145">
        <f>'Feuil1 ne pas supprimer'!T179</f>
        <v>0</v>
      </c>
      <c r="Q210" s="43">
        <f>P210/I210*100</f>
        <v>0</v>
      </c>
      <c r="R210" s="145">
        <f>'Feuil1 ne pas supprimer'!W179</f>
        <v>10</v>
      </c>
      <c r="S210" s="43">
        <f>R210/I210*100</f>
        <v>29.411764705882355</v>
      </c>
      <c r="T210" s="145">
        <f>'Feuil1 ne pas supprimer'!Z179</f>
        <v>0</v>
      </c>
      <c r="U210" s="43">
        <f>T210/I210*100</f>
        <v>0</v>
      </c>
      <c r="V210" s="145">
        <f>'Feuil1 ne pas supprimer'!AC179</f>
        <v>0</v>
      </c>
      <c r="W210" s="43">
        <f>V210/I210*100</f>
        <v>0</v>
      </c>
      <c r="X210" s="145">
        <f>'Feuil1 ne pas supprimer'!AF179</f>
        <v>0</v>
      </c>
      <c r="Y210" s="43">
        <f>X210/I210*100</f>
        <v>0</v>
      </c>
      <c r="Z210" s="145">
        <f>'Feuil1 ne pas supprimer'!AI179</f>
        <v>1</v>
      </c>
      <c r="AA210" s="43">
        <f>Z210/I210*100</f>
        <v>2.9411764705882351</v>
      </c>
    </row>
    <row r="211" spans="1:27">
      <c r="A211" s="3" t="s">
        <v>103</v>
      </c>
      <c r="B211" s="3" t="s">
        <v>55</v>
      </c>
      <c r="C211" s="3"/>
      <c r="D211" s="108">
        <f>SUM(D212:D213)</f>
        <v>206</v>
      </c>
      <c r="E211" s="108">
        <f>SUM(E212:E213)</f>
        <v>144</v>
      </c>
      <c r="F211" s="108">
        <f t="shared" si="140"/>
        <v>62</v>
      </c>
      <c r="G211" s="14">
        <f>E211/D211*100</f>
        <v>69.902912621359221</v>
      </c>
      <c r="H211" s="108">
        <f>E211-I211</f>
        <v>0</v>
      </c>
      <c r="I211" s="117">
        <f>SUM(I212:I213)</f>
        <v>144</v>
      </c>
      <c r="J211" s="108">
        <f>SUM(J212:J213)</f>
        <v>0</v>
      </c>
      <c r="K211" s="16">
        <f>J211/$I211*100</f>
        <v>0</v>
      </c>
      <c r="L211" s="108">
        <f>SUM(L212:L213)</f>
        <v>32</v>
      </c>
      <c r="M211" s="16">
        <f>L211/$I211*100</f>
        <v>22.222222222222221</v>
      </c>
      <c r="N211" s="108">
        <f>SUM(N212:N213)</f>
        <v>0</v>
      </c>
      <c r="O211" s="16">
        <f>N211/$I211*100</f>
        <v>0</v>
      </c>
      <c r="P211" s="108">
        <f>SUM(P212:P213)</f>
        <v>0</v>
      </c>
      <c r="Q211" s="16">
        <f>P211/$I211*100</f>
        <v>0</v>
      </c>
      <c r="R211" s="108">
        <f>SUM(R212:R213)</f>
        <v>106</v>
      </c>
      <c r="S211" s="16">
        <f>R211/$I211*100</f>
        <v>73.611111111111114</v>
      </c>
      <c r="T211" s="108">
        <f>SUM(T212:T213)</f>
        <v>4</v>
      </c>
      <c r="U211" s="16">
        <f>T211/$I211*100</f>
        <v>2.7777777777777777</v>
      </c>
      <c r="V211" s="108">
        <f>SUM(V212:V213)</f>
        <v>0</v>
      </c>
      <c r="W211" s="16">
        <f>V211/$I211*100</f>
        <v>0</v>
      </c>
      <c r="X211" s="108">
        <f>SUM(X212:X213)</f>
        <v>0</v>
      </c>
      <c r="Y211" s="16">
        <f>X211/$I211*100</f>
        <v>0</v>
      </c>
      <c r="Z211" s="108">
        <f>SUM(Z212:Z213)</f>
        <v>2</v>
      </c>
      <c r="AA211" s="16">
        <f>Z211/$I211*100</f>
        <v>1.3888888888888888</v>
      </c>
    </row>
    <row r="212" spans="1:27" s="157" customFormat="1">
      <c r="A212" s="164" t="s">
        <v>103</v>
      </c>
      <c r="B212" s="164" t="str">
        <f>'Feuil1 ne pas supprimer'!C180</f>
        <v>Hikueru</v>
      </c>
      <c r="C212" s="164">
        <v>1</v>
      </c>
      <c r="D212" s="165">
        <f>'Feuil1 ne pas supprimer'!E180</f>
        <v>123</v>
      </c>
      <c r="E212" s="165">
        <f>'Feuil1 ne pas supprimer'!F180</f>
        <v>91</v>
      </c>
      <c r="F212" s="165">
        <f t="shared" si="140"/>
        <v>32</v>
      </c>
      <c r="G212" s="166">
        <f t="shared" ref="G212:G276" si="141">E212/D212*100</f>
        <v>73.983739837398375</v>
      </c>
      <c r="H212" s="165">
        <f>'Feuil1 ne pas supprimer'!H180</f>
        <v>0</v>
      </c>
      <c r="I212" s="167">
        <f>'Feuil1 ne pas supprimer'!I180</f>
        <v>91</v>
      </c>
      <c r="J212" s="173">
        <f>'Feuil1 ne pas supprimer'!K180</f>
        <v>0</v>
      </c>
      <c r="K212" s="174">
        <f>J212/I212*100</f>
        <v>0</v>
      </c>
      <c r="L212" s="173">
        <f>'Feuil1 ne pas supprimer'!N180</f>
        <v>20</v>
      </c>
      <c r="M212" s="174">
        <f>L212/I212*100</f>
        <v>21.978021978021978</v>
      </c>
      <c r="N212" s="173">
        <f>'Feuil1 ne pas supprimer'!Q180</f>
        <v>0</v>
      </c>
      <c r="O212" s="174">
        <f>N212/I212*100</f>
        <v>0</v>
      </c>
      <c r="P212" s="173">
        <f>'Feuil1 ne pas supprimer'!T180</f>
        <v>0</v>
      </c>
      <c r="Q212" s="174">
        <f>P212/I212*100</f>
        <v>0</v>
      </c>
      <c r="R212" s="173">
        <f>'Feuil1 ne pas supprimer'!W180</f>
        <v>69</v>
      </c>
      <c r="S212" s="174">
        <f>R212/I212*100</f>
        <v>75.824175824175825</v>
      </c>
      <c r="T212" s="173">
        <f>'Feuil1 ne pas supprimer'!Z180</f>
        <v>1</v>
      </c>
      <c r="U212" s="174">
        <f>T212/I212*100</f>
        <v>1.098901098901099</v>
      </c>
      <c r="V212" s="173">
        <f>'Feuil1 ne pas supprimer'!AC180</f>
        <v>0</v>
      </c>
      <c r="W212" s="174">
        <f>V212/I212*100</f>
        <v>0</v>
      </c>
      <c r="X212" s="173">
        <f>'Feuil1 ne pas supprimer'!AF180</f>
        <v>0</v>
      </c>
      <c r="Y212" s="174">
        <f>X212/I212*100</f>
        <v>0</v>
      </c>
      <c r="Z212" s="173">
        <f>'Feuil1 ne pas supprimer'!AI180</f>
        <v>1</v>
      </c>
      <c r="AA212" s="174">
        <f>Z212/I212*100</f>
        <v>1.098901098901099</v>
      </c>
    </row>
    <row r="213" spans="1:27" s="157" customFormat="1">
      <c r="A213" s="164" t="s">
        <v>103</v>
      </c>
      <c r="B213" s="164" t="str">
        <f>'Feuil1 ne pas supprimer'!C181</f>
        <v>Hikueru</v>
      </c>
      <c r="C213" s="164">
        <v>2</v>
      </c>
      <c r="D213" s="165">
        <f>'Feuil1 ne pas supprimer'!E181</f>
        <v>83</v>
      </c>
      <c r="E213" s="165">
        <f>'Feuil1 ne pas supprimer'!F181</f>
        <v>53</v>
      </c>
      <c r="F213" s="165">
        <f t="shared" si="140"/>
        <v>30</v>
      </c>
      <c r="G213" s="166">
        <f t="shared" si="141"/>
        <v>63.855421686746979</v>
      </c>
      <c r="H213" s="165">
        <f>'Feuil1 ne pas supprimer'!H181</f>
        <v>0</v>
      </c>
      <c r="I213" s="167">
        <f>'Feuil1 ne pas supprimer'!I181</f>
        <v>53</v>
      </c>
      <c r="J213" s="173">
        <f>'Feuil1 ne pas supprimer'!K181</f>
        <v>0</v>
      </c>
      <c r="K213" s="174">
        <f>J213/I213*100</f>
        <v>0</v>
      </c>
      <c r="L213" s="173">
        <f>'Feuil1 ne pas supprimer'!N181</f>
        <v>12</v>
      </c>
      <c r="M213" s="174">
        <f>L213/I213*100</f>
        <v>22.641509433962266</v>
      </c>
      <c r="N213" s="173">
        <f>'Feuil1 ne pas supprimer'!Q181</f>
        <v>0</v>
      </c>
      <c r="O213" s="174">
        <f>N213/I213*100</f>
        <v>0</v>
      </c>
      <c r="P213" s="173">
        <f>'Feuil1 ne pas supprimer'!T181</f>
        <v>0</v>
      </c>
      <c r="Q213" s="174">
        <f>P213/I213*100</f>
        <v>0</v>
      </c>
      <c r="R213" s="173">
        <f>'Feuil1 ne pas supprimer'!W181</f>
        <v>37</v>
      </c>
      <c r="S213" s="174">
        <f>R213/I213*100</f>
        <v>69.811320754716974</v>
      </c>
      <c r="T213" s="173">
        <f>'Feuil1 ne pas supprimer'!Z181</f>
        <v>3</v>
      </c>
      <c r="U213" s="174">
        <f>T213/I213*100</f>
        <v>5.6603773584905666</v>
      </c>
      <c r="V213" s="173">
        <f>'Feuil1 ne pas supprimer'!AC181</f>
        <v>0</v>
      </c>
      <c r="W213" s="174">
        <f>V213/I213*100</f>
        <v>0</v>
      </c>
      <c r="X213" s="173">
        <f>'Feuil1 ne pas supprimer'!AF181</f>
        <v>0</v>
      </c>
      <c r="Y213" s="174">
        <f>X213/I213*100</f>
        <v>0</v>
      </c>
      <c r="Z213" s="173">
        <f>'Feuil1 ne pas supprimer'!AI181</f>
        <v>1</v>
      </c>
      <c r="AA213" s="174">
        <f>Z213/I213*100</f>
        <v>1.8867924528301887</v>
      </c>
    </row>
    <row r="214" spans="1:27">
      <c r="A214" s="3" t="s">
        <v>103</v>
      </c>
      <c r="B214" s="3" t="s">
        <v>56</v>
      </c>
      <c r="C214" s="3"/>
      <c r="D214" s="108">
        <f>SUM(D215:D219)</f>
        <v>1109</v>
      </c>
      <c r="E214" s="108">
        <f>SUM(E215:E219)</f>
        <v>853</v>
      </c>
      <c r="F214" s="108">
        <f t="shared" si="140"/>
        <v>256</v>
      </c>
      <c r="G214" s="14">
        <f>E214/D214*100</f>
        <v>76.916140667267811</v>
      </c>
      <c r="H214" s="108">
        <f>E214-I214</f>
        <v>13</v>
      </c>
      <c r="I214" s="117">
        <f>SUM(I215:I219)</f>
        <v>840</v>
      </c>
      <c r="J214" s="108">
        <f>SUM(J215:J219)</f>
        <v>0</v>
      </c>
      <c r="K214" s="16">
        <f>J214/$I214*100</f>
        <v>0</v>
      </c>
      <c r="L214" s="108">
        <f>SUM(L215:L219)</f>
        <v>122</v>
      </c>
      <c r="M214" s="16">
        <f>L214/$I214*100</f>
        <v>14.523809523809526</v>
      </c>
      <c r="N214" s="108">
        <f>SUM(N215:N219)</f>
        <v>2</v>
      </c>
      <c r="O214" s="16">
        <f>N214/$I214*100</f>
        <v>0.23809523809523811</v>
      </c>
      <c r="P214" s="108">
        <f>SUM(P215:P219)</f>
        <v>19</v>
      </c>
      <c r="Q214" s="16">
        <f>P214/$I214*100</f>
        <v>2.2619047619047619</v>
      </c>
      <c r="R214" s="108">
        <f>SUM(R215:R219)</f>
        <v>437</v>
      </c>
      <c r="S214" s="16">
        <f>R214/$I214*100</f>
        <v>52.023809523809526</v>
      </c>
      <c r="T214" s="108">
        <f>SUM(T215:T219)</f>
        <v>12</v>
      </c>
      <c r="U214" s="16">
        <f>T214/$I214*100</f>
        <v>1.4285714285714286</v>
      </c>
      <c r="V214" s="108">
        <f>SUM(V215:V219)</f>
        <v>14</v>
      </c>
      <c r="W214" s="16">
        <f>V214/$I214*100</f>
        <v>1.6666666666666667</v>
      </c>
      <c r="X214" s="108">
        <f>SUM(X215:X219)</f>
        <v>155</v>
      </c>
      <c r="Y214" s="16">
        <f>X214/$I214*100</f>
        <v>18.452380952380953</v>
      </c>
      <c r="Z214" s="108">
        <f>SUM(Z215:Z219)</f>
        <v>79</v>
      </c>
      <c r="AA214" s="16">
        <f>Z214/$I214*100</f>
        <v>9.4047619047619051</v>
      </c>
    </row>
    <row r="215" spans="1:27" s="157" customFormat="1">
      <c r="A215" s="164" t="s">
        <v>103</v>
      </c>
      <c r="B215" s="164" t="str">
        <f>'Feuil1 ne pas supprimer'!C182</f>
        <v>Makemo</v>
      </c>
      <c r="C215" s="164">
        <v>1</v>
      </c>
      <c r="D215" s="165">
        <f>'Feuil1 ne pas supprimer'!E182</f>
        <v>543</v>
      </c>
      <c r="E215" s="165">
        <f>'Feuil1 ne pas supprimer'!F182</f>
        <v>437</v>
      </c>
      <c r="F215" s="165">
        <f t="shared" si="140"/>
        <v>106</v>
      </c>
      <c r="G215" s="166">
        <f t="shared" si="141"/>
        <v>80.478821362799266</v>
      </c>
      <c r="H215" s="165">
        <f>'Feuil1 ne pas supprimer'!H182</f>
        <v>8</v>
      </c>
      <c r="I215" s="167">
        <f>'Feuil1 ne pas supprimer'!I182</f>
        <v>429</v>
      </c>
      <c r="J215" s="145">
        <f>'Feuil1 ne pas supprimer'!K182</f>
        <v>0</v>
      </c>
      <c r="K215" s="43">
        <f>J215/I215*100</f>
        <v>0</v>
      </c>
      <c r="L215" s="145">
        <f>'Feuil1 ne pas supprimer'!N182</f>
        <v>64</v>
      </c>
      <c r="M215" s="43">
        <f>L215/I215*100</f>
        <v>14.918414918414918</v>
      </c>
      <c r="N215" s="145">
        <f>'Feuil1 ne pas supprimer'!Q182</f>
        <v>2</v>
      </c>
      <c r="O215" s="43">
        <f>N215/I215*100</f>
        <v>0.46620046620046618</v>
      </c>
      <c r="P215" s="145">
        <f>'Feuil1 ne pas supprimer'!T182</f>
        <v>17</v>
      </c>
      <c r="Q215" s="43">
        <f>P215/I215*100</f>
        <v>3.9627039627039626</v>
      </c>
      <c r="R215" s="145">
        <f>'Feuil1 ne pas supprimer'!W182</f>
        <v>180</v>
      </c>
      <c r="S215" s="43">
        <f>R215/I215*100</f>
        <v>41.95804195804196</v>
      </c>
      <c r="T215" s="145">
        <f>'Feuil1 ne pas supprimer'!Z182</f>
        <v>3</v>
      </c>
      <c r="U215" s="43">
        <f>T215/I215*100</f>
        <v>0.69930069930069927</v>
      </c>
      <c r="V215" s="145">
        <f>'Feuil1 ne pas supprimer'!AC182</f>
        <v>13</v>
      </c>
      <c r="W215" s="43">
        <f>V215/I215*100</f>
        <v>3.0303030303030303</v>
      </c>
      <c r="X215" s="145">
        <f>'Feuil1 ne pas supprimer'!AF182</f>
        <v>125</v>
      </c>
      <c r="Y215" s="43">
        <f>X215/I215*100</f>
        <v>29.137529137529139</v>
      </c>
      <c r="Z215" s="145">
        <f>'Feuil1 ne pas supprimer'!AI182</f>
        <v>25</v>
      </c>
      <c r="AA215" s="43">
        <f>Z215/I215*100</f>
        <v>5.8275058275058269</v>
      </c>
    </row>
    <row r="216" spans="1:27" s="157" customFormat="1">
      <c r="A216" s="164" t="s">
        <v>103</v>
      </c>
      <c r="B216" s="164" t="str">
        <f>'Feuil1 ne pas supprimer'!C183</f>
        <v>Makemo</v>
      </c>
      <c r="C216" s="164">
        <v>2</v>
      </c>
      <c r="D216" s="165">
        <f>'Feuil1 ne pas supprimer'!E183</f>
        <v>215</v>
      </c>
      <c r="E216" s="165">
        <f>'Feuil1 ne pas supprimer'!F183</f>
        <v>147</v>
      </c>
      <c r="F216" s="165">
        <f t="shared" si="140"/>
        <v>68</v>
      </c>
      <c r="G216" s="166">
        <f t="shared" si="141"/>
        <v>68.372093023255815</v>
      </c>
      <c r="H216" s="165">
        <f>'Feuil1 ne pas supprimer'!H183</f>
        <v>3</v>
      </c>
      <c r="I216" s="167">
        <f>'Feuil1 ne pas supprimer'!I183</f>
        <v>144</v>
      </c>
      <c r="J216" s="145">
        <f>'Feuil1 ne pas supprimer'!K183</f>
        <v>0</v>
      </c>
      <c r="K216" s="43">
        <f>J216/I216*100</f>
        <v>0</v>
      </c>
      <c r="L216" s="145">
        <f>'Feuil1 ne pas supprimer'!N183</f>
        <v>16</v>
      </c>
      <c r="M216" s="43">
        <f>L216/I216*100</f>
        <v>11.111111111111111</v>
      </c>
      <c r="N216" s="145">
        <f>'Feuil1 ne pas supprimer'!Q183</f>
        <v>0</v>
      </c>
      <c r="O216" s="43">
        <f>N216/I216*100</f>
        <v>0</v>
      </c>
      <c r="P216" s="145">
        <f>'Feuil1 ne pas supprimer'!T183</f>
        <v>0</v>
      </c>
      <c r="Q216" s="43">
        <f>P216/I216*100</f>
        <v>0</v>
      </c>
      <c r="R216" s="145">
        <f>'Feuil1 ne pas supprimer'!W183</f>
        <v>96</v>
      </c>
      <c r="S216" s="43">
        <f>R216/I216*100</f>
        <v>66.666666666666657</v>
      </c>
      <c r="T216" s="145">
        <f>'Feuil1 ne pas supprimer'!Z183</f>
        <v>0</v>
      </c>
      <c r="U216" s="43">
        <f>T216/I216*100</f>
        <v>0</v>
      </c>
      <c r="V216" s="145">
        <f>'Feuil1 ne pas supprimer'!AC183</f>
        <v>0</v>
      </c>
      <c r="W216" s="43">
        <f>V216/I216*100</f>
        <v>0</v>
      </c>
      <c r="X216" s="145">
        <f>'Feuil1 ne pas supprimer'!AF183</f>
        <v>6</v>
      </c>
      <c r="Y216" s="43">
        <f>X216/I216*100</f>
        <v>4.1666666666666661</v>
      </c>
      <c r="Z216" s="145">
        <f>'Feuil1 ne pas supprimer'!AI183</f>
        <v>26</v>
      </c>
      <c r="AA216" s="43">
        <f>Z216/I216*100</f>
        <v>18.055555555555554</v>
      </c>
    </row>
    <row r="217" spans="1:27" s="157" customFormat="1">
      <c r="A217" s="164" t="s">
        <v>103</v>
      </c>
      <c r="B217" s="164" t="str">
        <f>'Feuil1 ne pas supprimer'!C184</f>
        <v>Makemo</v>
      </c>
      <c r="C217" s="164">
        <v>3</v>
      </c>
      <c r="D217" s="165">
        <f>'Feuil1 ne pas supprimer'!E184</f>
        <v>87</v>
      </c>
      <c r="E217" s="165">
        <f>'Feuil1 ne pas supprimer'!F184</f>
        <v>76</v>
      </c>
      <c r="F217" s="165">
        <f t="shared" si="140"/>
        <v>11</v>
      </c>
      <c r="G217" s="166">
        <f t="shared" si="141"/>
        <v>87.356321839080465</v>
      </c>
      <c r="H217" s="165">
        <f>'Feuil1 ne pas supprimer'!H184</f>
        <v>0</v>
      </c>
      <c r="I217" s="167">
        <f>'Feuil1 ne pas supprimer'!I184</f>
        <v>76</v>
      </c>
      <c r="J217" s="145">
        <f>'Feuil1 ne pas supprimer'!K184</f>
        <v>0</v>
      </c>
      <c r="K217" s="43">
        <f>J217/I217*100</f>
        <v>0</v>
      </c>
      <c r="L217" s="145">
        <f>'Feuil1 ne pas supprimer'!N184</f>
        <v>6</v>
      </c>
      <c r="M217" s="43">
        <f>L217/I217*100</f>
        <v>7.8947368421052628</v>
      </c>
      <c r="N217" s="145">
        <f>'Feuil1 ne pas supprimer'!Q184</f>
        <v>0</v>
      </c>
      <c r="O217" s="43">
        <f>N217/I217*100</f>
        <v>0</v>
      </c>
      <c r="P217" s="145">
        <f>'Feuil1 ne pas supprimer'!T184</f>
        <v>0</v>
      </c>
      <c r="Q217" s="43">
        <f>P217/I217*100</f>
        <v>0</v>
      </c>
      <c r="R217" s="145">
        <f>'Feuil1 ne pas supprimer'!W184</f>
        <v>53</v>
      </c>
      <c r="S217" s="43">
        <f>R217/I217*100</f>
        <v>69.73684210526315</v>
      </c>
      <c r="T217" s="145">
        <f>'Feuil1 ne pas supprimer'!Z184</f>
        <v>3</v>
      </c>
      <c r="U217" s="43">
        <f>T217/I217*100</f>
        <v>3.9473684210526314</v>
      </c>
      <c r="V217" s="145">
        <f>'Feuil1 ne pas supprimer'!AC184</f>
        <v>0</v>
      </c>
      <c r="W217" s="43">
        <f>V217/I217*100</f>
        <v>0</v>
      </c>
      <c r="X217" s="145">
        <f>'Feuil1 ne pas supprimer'!AF184</f>
        <v>7</v>
      </c>
      <c r="Y217" s="43">
        <f>X217/I217*100</f>
        <v>9.2105263157894726</v>
      </c>
      <c r="Z217" s="145">
        <f>'Feuil1 ne pas supprimer'!AI184</f>
        <v>7</v>
      </c>
      <c r="AA217" s="43">
        <f>Z217/I217*100</f>
        <v>9.2105263157894726</v>
      </c>
    </row>
    <row r="218" spans="1:27" s="157" customFormat="1">
      <c r="A218" s="164" t="s">
        <v>103</v>
      </c>
      <c r="B218" s="164" t="str">
        <f>'Feuil1 ne pas supprimer'!C185</f>
        <v>Makemo</v>
      </c>
      <c r="C218" s="164">
        <v>4</v>
      </c>
      <c r="D218" s="165">
        <f>'Feuil1 ne pas supprimer'!E185</f>
        <v>106</v>
      </c>
      <c r="E218" s="165">
        <f>'Feuil1 ne pas supprimer'!F185</f>
        <v>73</v>
      </c>
      <c r="F218" s="165">
        <f t="shared" si="140"/>
        <v>33</v>
      </c>
      <c r="G218" s="166">
        <f t="shared" si="141"/>
        <v>68.867924528301884</v>
      </c>
      <c r="H218" s="165">
        <f>'Feuil1 ne pas supprimer'!H185</f>
        <v>0</v>
      </c>
      <c r="I218" s="167">
        <f>'Feuil1 ne pas supprimer'!I185</f>
        <v>73</v>
      </c>
      <c r="J218" s="145">
        <f>'Feuil1 ne pas supprimer'!K185</f>
        <v>0</v>
      </c>
      <c r="K218" s="43">
        <f>J218/I218*100</f>
        <v>0</v>
      </c>
      <c r="L218" s="145">
        <f>'Feuil1 ne pas supprimer'!N185</f>
        <v>16</v>
      </c>
      <c r="M218" s="43">
        <f>L218/I218*100</f>
        <v>21.917808219178081</v>
      </c>
      <c r="N218" s="145">
        <f>'Feuil1 ne pas supprimer'!Q185</f>
        <v>0</v>
      </c>
      <c r="O218" s="43">
        <f>N218/I218*100</f>
        <v>0</v>
      </c>
      <c r="P218" s="145">
        <f>'Feuil1 ne pas supprimer'!T185</f>
        <v>0</v>
      </c>
      <c r="Q218" s="43">
        <f>P218/I218*100</f>
        <v>0</v>
      </c>
      <c r="R218" s="145">
        <f>'Feuil1 ne pas supprimer'!W185</f>
        <v>48</v>
      </c>
      <c r="S218" s="43">
        <f>R218/I218*100</f>
        <v>65.753424657534239</v>
      </c>
      <c r="T218" s="145">
        <f>'Feuil1 ne pas supprimer'!Z185</f>
        <v>1</v>
      </c>
      <c r="U218" s="43">
        <f>T218/I218*100</f>
        <v>1.3698630136986301</v>
      </c>
      <c r="V218" s="145">
        <f>'Feuil1 ne pas supprimer'!AC185</f>
        <v>0</v>
      </c>
      <c r="W218" s="43">
        <f>V218/I218*100</f>
        <v>0</v>
      </c>
      <c r="X218" s="145">
        <f>'Feuil1 ne pas supprimer'!AF185</f>
        <v>0</v>
      </c>
      <c r="Y218" s="43">
        <f>X218/I218*100</f>
        <v>0</v>
      </c>
      <c r="Z218" s="145">
        <f>'Feuil1 ne pas supprimer'!AI185</f>
        <v>8</v>
      </c>
      <c r="AA218" s="43">
        <f>Z218/I218*100</f>
        <v>10.95890410958904</v>
      </c>
    </row>
    <row r="219" spans="1:27" s="157" customFormat="1">
      <c r="A219" s="164" t="s">
        <v>103</v>
      </c>
      <c r="B219" s="164" t="str">
        <f>'Feuil1 ne pas supprimer'!C186</f>
        <v>Makemo</v>
      </c>
      <c r="C219" s="164">
        <v>5</v>
      </c>
      <c r="D219" s="165">
        <f>'Feuil1 ne pas supprimer'!E186</f>
        <v>158</v>
      </c>
      <c r="E219" s="165">
        <f>'Feuil1 ne pas supprimer'!F186</f>
        <v>120</v>
      </c>
      <c r="F219" s="165">
        <f t="shared" si="140"/>
        <v>38</v>
      </c>
      <c r="G219" s="166">
        <f t="shared" si="141"/>
        <v>75.949367088607602</v>
      </c>
      <c r="H219" s="165">
        <f>'Feuil1 ne pas supprimer'!H186</f>
        <v>2</v>
      </c>
      <c r="I219" s="167">
        <f>'Feuil1 ne pas supprimer'!I186</f>
        <v>118</v>
      </c>
      <c r="J219" s="145">
        <f>'Feuil1 ne pas supprimer'!K186</f>
        <v>0</v>
      </c>
      <c r="K219" s="43">
        <f>J219/I219*100</f>
        <v>0</v>
      </c>
      <c r="L219" s="145">
        <f>'Feuil1 ne pas supprimer'!N186</f>
        <v>20</v>
      </c>
      <c r="M219" s="43">
        <f>L219/I219*100</f>
        <v>16.949152542372879</v>
      </c>
      <c r="N219" s="145">
        <f>'Feuil1 ne pas supprimer'!Q186</f>
        <v>0</v>
      </c>
      <c r="O219" s="43">
        <f>N219/I219*100</f>
        <v>0</v>
      </c>
      <c r="P219" s="145">
        <f>'Feuil1 ne pas supprimer'!T186</f>
        <v>2</v>
      </c>
      <c r="Q219" s="43">
        <f>P219/I219*100</f>
        <v>1.6949152542372881</v>
      </c>
      <c r="R219" s="145">
        <f>'Feuil1 ne pas supprimer'!W186</f>
        <v>60</v>
      </c>
      <c r="S219" s="43">
        <f>R219/I219*100</f>
        <v>50.847457627118644</v>
      </c>
      <c r="T219" s="145">
        <f>'Feuil1 ne pas supprimer'!Z186</f>
        <v>5</v>
      </c>
      <c r="U219" s="43">
        <f>T219/I219*100</f>
        <v>4.2372881355932197</v>
      </c>
      <c r="V219" s="145">
        <f>'Feuil1 ne pas supprimer'!AC186</f>
        <v>1</v>
      </c>
      <c r="W219" s="43">
        <f>V219/I219*100</f>
        <v>0.84745762711864403</v>
      </c>
      <c r="X219" s="145">
        <f>'Feuil1 ne pas supprimer'!AF186</f>
        <v>17</v>
      </c>
      <c r="Y219" s="43">
        <f>X219/I219*100</f>
        <v>14.40677966101695</v>
      </c>
      <c r="Z219" s="145">
        <f>'Feuil1 ne pas supprimer'!AI186</f>
        <v>13</v>
      </c>
      <c r="AA219" s="43">
        <f>Z219/I219*100</f>
        <v>11.016949152542372</v>
      </c>
    </row>
    <row r="220" spans="1:27">
      <c r="A220" s="3" t="s">
        <v>103</v>
      </c>
      <c r="B220" s="3" t="s">
        <v>57</v>
      </c>
      <c r="C220" s="3"/>
      <c r="D220" s="108">
        <f>SUM(D221:D222)</f>
        <v>281</v>
      </c>
      <c r="E220" s="108">
        <f>SUM(E221:E222)</f>
        <v>188</v>
      </c>
      <c r="F220" s="108">
        <f t="shared" si="140"/>
        <v>93</v>
      </c>
      <c r="G220" s="14">
        <f>E220/D220*100</f>
        <v>66.90391459074732</v>
      </c>
      <c r="H220" s="108">
        <f>E220-I220</f>
        <v>2</v>
      </c>
      <c r="I220" s="117">
        <f>SUM(I221:I222)</f>
        <v>186</v>
      </c>
      <c r="J220" s="108">
        <f>SUM(J221:J222)</f>
        <v>0</v>
      </c>
      <c r="K220" s="16">
        <f>J220/$I220*100</f>
        <v>0</v>
      </c>
      <c r="L220" s="108">
        <f>SUM(L221:L222)</f>
        <v>40</v>
      </c>
      <c r="M220" s="16">
        <f>L220/$I220*100</f>
        <v>21.50537634408602</v>
      </c>
      <c r="N220" s="108">
        <f>SUM(N221:N222)</f>
        <v>0</v>
      </c>
      <c r="O220" s="16">
        <f>N220/$I220*100</f>
        <v>0</v>
      </c>
      <c r="P220" s="108">
        <f>SUM(P221:P222)</f>
        <v>20</v>
      </c>
      <c r="Q220" s="16">
        <f>P220/$I220*100</f>
        <v>10.75268817204301</v>
      </c>
      <c r="R220" s="108">
        <f>SUM(R221:R222)</f>
        <v>70</v>
      </c>
      <c r="S220" s="16">
        <f>R220/$I220*100</f>
        <v>37.634408602150536</v>
      </c>
      <c r="T220" s="108">
        <f>SUM(T221:T222)</f>
        <v>42</v>
      </c>
      <c r="U220" s="16">
        <f>T220/$I220*100</f>
        <v>22.58064516129032</v>
      </c>
      <c r="V220" s="108">
        <f>SUM(V221:V222)</f>
        <v>2</v>
      </c>
      <c r="W220" s="16">
        <f>V220/$I220*100</f>
        <v>1.0752688172043012</v>
      </c>
      <c r="X220" s="108">
        <f>SUM(X221:X222)</f>
        <v>0</v>
      </c>
      <c r="Y220" s="16">
        <f>X220/$I220*100</f>
        <v>0</v>
      </c>
      <c r="Z220" s="108">
        <f>SUM(Z221:Z222)</f>
        <v>12</v>
      </c>
      <c r="AA220" s="16">
        <f>Z220/$I220*100</f>
        <v>6.4516129032258061</v>
      </c>
    </row>
    <row r="221" spans="1:27" s="158" customFormat="1">
      <c r="A221" s="164" t="s">
        <v>103</v>
      </c>
      <c r="B221" s="164" t="str">
        <f>'Feuil1 ne pas supprimer'!C187</f>
        <v>Napuka</v>
      </c>
      <c r="C221" s="164">
        <v>1</v>
      </c>
      <c r="D221" s="165">
        <f>'Feuil1 ne pas supprimer'!E187</f>
        <v>218</v>
      </c>
      <c r="E221" s="165">
        <f>'Feuil1 ne pas supprimer'!F187</f>
        <v>147</v>
      </c>
      <c r="F221" s="165">
        <f t="shared" si="140"/>
        <v>71</v>
      </c>
      <c r="G221" s="166">
        <f t="shared" si="141"/>
        <v>67.431192660550451</v>
      </c>
      <c r="H221" s="165">
        <f>'Feuil1 ne pas supprimer'!H187</f>
        <v>2</v>
      </c>
      <c r="I221" s="167">
        <f>'Feuil1 ne pas supprimer'!I187</f>
        <v>145</v>
      </c>
      <c r="J221" s="145">
        <f>'Feuil1 ne pas supprimer'!K187</f>
        <v>0</v>
      </c>
      <c r="K221" s="43">
        <f>J221/I221*100</f>
        <v>0</v>
      </c>
      <c r="L221" s="145">
        <f>'Feuil1 ne pas supprimer'!N187</f>
        <v>25</v>
      </c>
      <c r="M221" s="43">
        <f>L221/I221*100</f>
        <v>17.241379310344829</v>
      </c>
      <c r="N221" s="145">
        <f>'Feuil1 ne pas supprimer'!Q187</f>
        <v>0</v>
      </c>
      <c r="O221" s="43">
        <f>N221/I221*100</f>
        <v>0</v>
      </c>
      <c r="P221" s="145">
        <f>'Feuil1 ne pas supprimer'!T187</f>
        <v>20</v>
      </c>
      <c r="Q221" s="43">
        <f>P221/I221*100</f>
        <v>13.793103448275861</v>
      </c>
      <c r="R221" s="145">
        <f>'Feuil1 ne pas supprimer'!W187</f>
        <v>46</v>
      </c>
      <c r="S221" s="43">
        <f>R221/I221*100</f>
        <v>31.724137931034484</v>
      </c>
      <c r="T221" s="145">
        <f>'Feuil1 ne pas supprimer'!Z187</f>
        <v>42</v>
      </c>
      <c r="U221" s="43">
        <f>T221/I221*100</f>
        <v>28.965517241379313</v>
      </c>
      <c r="V221" s="145">
        <f>'Feuil1 ne pas supprimer'!AC187</f>
        <v>2</v>
      </c>
      <c r="W221" s="43">
        <f>V221/I221*100</f>
        <v>1.3793103448275863</v>
      </c>
      <c r="X221" s="145">
        <f>'Feuil1 ne pas supprimer'!AF187</f>
        <v>0</v>
      </c>
      <c r="Y221" s="43">
        <f>X221/I221*100</f>
        <v>0</v>
      </c>
      <c r="Z221" s="145">
        <f>'Feuil1 ne pas supprimer'!AI187</f>
        <v>10</v>
      </c>
      <c r="AA221" s="43">
        <f>Z221/I221*100</f>
        <v>6.8965517241379306</v>
      </c>
    </row>
    <row r="222" spans="1:27" s="158" customFormat="1">
      <c r="A222" s="164" t="s">
        <v>103</v>
      </c>
      <c r="B222" s="164" t="str">
        <f>'Feuil1 ne pas supprimer'!C188</f>
        <v>Napuka</v>
      </c>
      <c r="C222" s="164">
        <v>2</v>
      </c>
      <c r="D222" s="165">
        <f>'Feuil1 ne pas supprimer'!E188</f>
        <v>63</v>
      </c>
      <c r="E222" s="165">
        <f>'Feuil1 ne pas supprimer'!F188</f>
        <v>41</v>
      </c>
      <c r="F222" s="165">
        <f t="shared" si="140"/>
        <v>22</v>
      </c>
      <c r="G222" s="166">
        <f t="shared" si="141"/>
        <v>65.079365079365076</v>
      </c>
      <c r="H222" s="165">
        <f>'Feuil1 ne pas supprimer'!H188</f>
        <v>0</v>
      </c>
      <c r="I222" s="167">
        <f>'Feuil1 ne pas supprimer'!I188</f>
        <v>41</v>
      </c>
      <c r="J222" s="145">
        <f>'Feuil1 ne pas supprimer'!K188</f>
        <v>0</v>
      </c>
      <c r="K222" s="43">
        <f>J222/I222*100</f>
        <v>0</v>
      </c>
      <c r="L222" s="145">
        <f>'Feuil1 ne pas supprimer'!N188</f>
        <v>15</v>
      </c>
      <c r="M222" s="43">
        <f>L222/I222*100</f>
        <v>36.585365853658537</v>
      </c>
      <c r="N222" s="145">
        <f>'Feuil1 ne pas supprimer'!Q188</f>
        <v>0</v>
      </c>
      <c r="O222" s="43">
        <f>N222/I222*100</f>
        <v>0</v>
      </c>
      <c r="P222" s="145">
        <f>'Feuil1 ne pas supprimer'!T188</f>
        <v>0</v>
      </c>
      <c r="Q222" s="43">
        <f>P222/I222*100</f>
        <v>0</v>
      </c>
      <c r="R222" s="145">
        <f>'Feuil1 ne pas supprimer'!W188</f>
        <v>24</v>
      </c>
      <c r="S222" s="43">
        <f>R222/I222*100</f>
        <v>58.536585365853654</v>
      </c>
      <c r="T222" s="145">
        <f>'Feuil1 ne pas supprimer'!Z188</f>
        <v>0</v>
      </c>
      <c r="U222" s="43">
        <f>T222/I222*100</f>
        <v>0</v>
      </c>
      <c r="V222" s="145">
        <f>'Feuil1 ne pas supprimer'!AC188</f>
        <v>0</v>
      </c>
      <c r="W222" s="43">
        <f>V222/I222*100</f>
        <v>0</v>
      </c>
      <c r="X222" s="145">
        <f>'Feuil1 ne pas supprimer'!AF188</f>
        <v>0</v>
      </c>
      <c r="Y222" s="43">
        <f>X222/I222*100</f>
        <v>0</v>
      </c>
      <c r="Z222" s="145">
        <f>'Feuil1 ne pas supprimer'!AI188</f>
        <v>2</v>
      </c>
      <c r="AA222" s="43">
        <f>Z222/I222*100</f>
        <v>4.8780487804878048</v>
      </c>
    </row>
    <row r="223" spans="1:27">
      <c r="A223" s="3" t="s">
        <v>103</v>
      </c>
      <c r="B223" s="3" t="s">
        <v>58</v>
      </c>
      <c r="C223" s="3"/>
      <c r="D223" s="108">
        <f>SUM(D224:D226)</f>
        <v>276</v>
      </c>
      <c r="E223" s="108">
        <f>SUM(E224:E226)</f>
        <v>186</v>
      </c>
      <c r="F223" s="108">
        <f t="shared" si="140"/>
        <v>90</v>
      </c>
      <c r="G223" s="14">
        <f>E223/D223*100</f>
        <v>67.391304347826093</v>
      </c>
      <c r="H223" s="108">
        <f>E223-I223</f>
        <v>2</v>
      </c>
      <c r="I223" s="117">
        <f>SUM(I224:I226)</f>
        <v>184</v>
      </c>
      <c r="J223" s="108">
        <f>SUM(J224:J226)</f>
        <v>0</v>
      </c>
      <c r="K223" s="16">
        <f>J223/$I223*100</f>
        <v>0</v>
      </c>
      <c r="L223" s="108">
        <f>SUM(L224:L226)</f>
        <v>43</v>
      </c>
      <c r="M223" s="16">
        <f>L223/$I223*100</f>
        <v>23.369565217391305</v>
      </c>
      <c r="N223" s="108">
        <f>SUM(N224:N226)</f>
        <v>0</v>
      </c>
      <c r="O223" s="16">
        <f>N223/$I223*100</f>
        <v>0</v>
      </c>
      <c r="P223" s="108">
        <f>SUM(P224:P226)</f>
        <v>0</v>
      </c>
      <c r="Q223" s="16">
        <f>P223/$I223*100</f>
        <v>0</v>
      </c>
      <c r="R223" s="108">
        <f>SUM(R224:R226)</f>
        <v>74</v>
      </c>
      <c r="S223" s="16">
        <f>R223/$I223*100</f>
        <v>40.217391304347828</v>
      </c>
      <c r="T223" s="108">
        <f>SUM(T224:T226)</f>
        <v>11</v>
      </c>
      <c r="U223" s="16">
        <f>T223/$I223*100</f>
        <v>5.9782608695652177</v>
      </c>
      <c r="V223" s="108">
        <f>SUM(V224:V226)</f>
        <v>2</v>
      </c>
      <c r="W223" s="16">
        <f>V223/$I223*100</f>
        <v>1.0869565217391304</v>
      </c>
      <c r="X223" s="108">
        <f>SUM(X224:X226)</f>
        <v>40</v>
      </c>
      <c r="Y223" s="16">
        <f>X223/$I223*100</f>
        <v>21.739130434782609</v>
      </c>
      <c r="Z223" s="108">
        <f>SUM(Z224:Z226)</f>
        <v>14</v>
      </c>
      <c r="AA223" s="16">
        <f>Z223/$I223*100</f>
        <v>7.608695652173914</v>
      </c>
    </row>
    <row r="224" spans="1:27" s="158" customFormat="1">
      <c r="A224" s="164" t="s">
        <v>103</v>
      </c>
      <c r="B224" s="164" t="str">
        <f>'Feuil1 ne pas supprimer'!C189</f>
        <v>Nukutavake</v>
      </c>
      <c r="C224" s="164">
        <v>1</v>
      </c>
      <c r="D224" s="165">
        <f>'Feuil1 ne pas supprimer'!E189</f>
        <v>137</v>
      </c>
      <c r="E224" s="165">
        <f>'Feuil1 ne pas supprimer'!F189</f>
        <v>99</v>
      </c>
      <c r="F224" s="165">
        <f t="shared" si="140"/>
        <v>38</v>
      </c>
      <c r="G224" s="166">
        <f t="shared" si="141"/>
        <v>72.262773722627742</v>
      </c>
      <c r="H224" s="165">
        <f>'Feuil1 ne pas supprimer'!H189</f>
        <v>1</v>
      </c>
      <c r="I224" s="167">
        <f>'Feuil1 ne pas supprimer'!I189</f>
        <v>98</v>
      </c>
      <c r="J224" s="145">
        <f>'Feuil1 ne pas supprimer'!K189</f>
        <v>0</v>
      </c>
      <c r="K224" s="43">
        <f>J224/I224*100</f>
        <v>0</v>
      </c>
      <c r="L224" s="145">
        <f>'Feuil1 ne pas supprimer'!N189</f>
        <v>28</v>
      </c>
      <c r="M224" s="43">
        <f>L224/I224*100</f>
        <v>28.571428571428569</v>
      </c>
      <c r="N224" s="145">
        <f>'Feuil1 ne pas supprimer'!Q189</f>
        <v>0</v>
      </c>
      <c r="O224" s="43">
        <f>N224/I224*100</f>
        <v>0</v>
      </c>
      <c r="P224" s="145">
        <f>'Feuil1 ne pas supprimer'!T189</f>
        <v>0</v>
      </c>
      <c r="Q224" s="43">
        <f>P224/I224*100</f>
        <v>0</v>
      </c>
      <c r="R224" s="145">
        <f>'Feuil1 ne pas supprimer'!W189</f>
        <v>33</v>
      </c>
      <c r="S224" s="43">
        <f>R224/I224*100</f>
        <v>33.673469387755098</v>
      </c>
      <c r="T224" s="145">
        <f>'Feuil1 ne pas supprimer'!Z189</f>
        <v>6</v>
      </c>
      <c r="U224" s="43">
        <f>T224/I224*100</f>
        <v>6.1224489795918364</v>
      </c>
      <c r="V224" s="145">
        <f>'Feuil1 ne pas supprimer'!AC189</f>
        <v>2</v>
      </c>
      <c r="W224" s="43">
        <f>V224/I224*100</f>
        <v>2.0408163265306123</v>
      </c>
      <c r="X224" s="145">
        <f>'Feuil1 ne pas supprimer'!AF189</f>
        <v>28</v>
      </c>
      <c r="Y224" s="43">
        <f>X224/I224*100</f>
        <v>28.571428571428569</v>
      </c>
      <c r="Z224" s="145">
        <f>'Feuil1 ne pas supprimer'!AI189</f>
        <v>1</v>
      </c>
      <c r="AA224" s="43">
        <f>Z224/I224*100</f>
        <v>1.0204081632653061</v>
      </c>
    </row>
    <row r="225" spans="1:27" s="158" customFormat="1">
      <c r="A225" s="164" t="s">
        <v>103</v>
      </c>
      <c r="B225" s="164" t="str">
        <f>'Feuil1 ne pas supprimer'!C190</f>
        <v>Nukutavake</v>
      </c>
      <c r="C225" s="164">
        <v>2</v>
      </c>
      <c r="D225" s="165">
        <f>'Feuil1 ne pas supprimer'!E190</f>
        <v>89</v>
      </c>
      <c r="E225" s="165">
        <f>'Feuil1 ne pas supprimer'!F190</f>
        <v>52</v>
      </c>
      <c r="F225" s="165">
        <f t="shared" si="140"/>
        <v>37</v>
      </c>
      <c r="G225" s="166">
        <f t="shared" si="141"/>
        <v>58.426966292134829</v>
      </c>
      <c r="H225" s="165">
        <f>'Feuil1 ne pas supprimer'!H190</f>
        <v>1</v>
      </c>
      <c r="I225" s="167">
        <f>'Feuil1 ne pas supprimer'!I190</f>
        <v>51</v>
      </c>
      <c r="J225" s="145">
        <f>'Feuil1 ne pas supprimer'!K190</f>
        <v>0</v>
      </c>
      <c r="K225" s="43">
        <f>J225/I225*100</f>
        <v>0</v>
      </c>
      <c r="L225" s="145">
        <f>'Feuil1 ne pas supprimer'!N190</f>
        <v>12</v>
      </c>
      <c r="M225" s="43">
        <f>L225/I225*100</f>
        <v>23.52941176470588</v>
      </c>
      <c r="N225" s="145">
        <f>'Feuil1 ne pas supprimer'!Q190</f>
        <v>0</v>
      </c>
      <c r="O225" s="43">
        <f>N225/I225*100</f>
        <v>0</v>
      </c>
      <c r="P225" s="145">
        <f>'Feuil1 ne pas supprimer'!T190</f>
        <v>0</v>
      </c>
      <c r="Q225" s="43">
        <f>P225/I225*100</f>
        <v>0</v>
      </c>
      <c r="R225" s="145">
        <f>'Feuil1 ne pas supprimer'!W190</f>
        <v>17</v>
      </c>
      <c r="S225" s="43">
        <f>R225/I225*100</f>
        <v>33.333333333333329</v>
      </c>
      <c r="T225" s="145">
        <f>'Feuil1 ne pas supprimer'!Z190</f>
        <v>4</v>
      </c>
      <c r="U225" s="43">
        <f>T225/I225*100</f>
        <v>7.8431372549019605</v>
      </c>
      <c r="V225" s="145">
        <f>'Feuil1 ne pas supprimer'!AC190</f>
        <v>0</v>
      </c>
      <c r="W225" s="43">
        <f>V225/I225*100</f>
        <v>0</v>
      </c>
      <c r="X225" s="145">
        <f>'Feuil1 ne pas supprimer'!AF190</f>
        <v>5</v>
      </c>
      <c r="Y225" s="43">
        <f>X225/I225*100</f>
        <v>9.8039215686274517</v>
      </c>
      <c r="Z225" s="145">
        <f>'Feuil1 ne pas supprimer'!AI190</f>
        <v>13</v>
      </c>
      <c r="AA225" s="43">
        <f>Z225/I225*100</f>
        <v>25.490196078431371</v>
      </c>
    </row>
    <row r="226" spans="1:27" s="158" customFormat="1">
      <c r="A226" s="164" t="s">
        <v>103</v>
      </c>
      <c r="B226" s="164" t="str">
        <f>'Feuil1 ne pas supprimer'!C191</f>
        <v>Nukutavake</v>
      </c>
      <c r="C226" s="164">
        <v>3</v>
      </c>
      <c r="D226" s="165">
        <f>'Feuil1 ne pas supprimer'!E191</f>
        <v>50</v>
      </c>
      <c r="E226" s="165">
        <f>'Feuil1 ne pas supprimer'!F191</f>
        <v>35</v>
      </c>
      <c r="F226" s="165">
        <f t="shared" ref="F226:F244" si="142">D226-E226</f>
        <v>15</v>
      </c>
      <c r="G226" s="166">
        <f t="shared" si="141"/>
        <v>70</v>
      </c>
      <c r="H226" s="165">
        <f>'Feuil1 ne pas supprimer'!H191</f>
        <v>0</v>
      </c>
      <c r="I226" s="167">
        <f>'Feuil1 ne pas supprimer'!I191</f>
        <v>35</v>
      </c>
      <c r="J226" s="145">
        <f>'Feuil1 ne pas supprimer'!K191</f>
        <v>0</v>
      </c>
      <c r="K226" s="43">
        <f>J226/I226*100</f>
        <v>0</v>
      </c>
      <c r="L226" s="145">
        <f>'Feuil1 ne pas supprimer'!N191</f>
        <v>3</v>
      </c>
      <c r="M226" s="43">
        <f>L226/I226*100</f>
        <v>8.5714285714285712</v>
      </c>
      <c r="N226" s="145">
        <f>'Feuil1 ne pas supprimer'!Q191</f>
        <v>0</v>
      </c>
      <c r="O226" s="43">
        <f>N226/I226*100</f>
        <v>0</v>
      </c>
      <c r="P226" s="145">
        <f>'Feuil1 ne pas supprimer'!T191</f>
        <v>0</v>
      </c>
      <c r="Q226" s="43">
        <f>P226/I226*100</f>
        <v>0</v>
      </c>
      <c r="R226" s="145">
        <f>'Feuil1 ne pas supprimer'!W191</f>
        <v>24</v>
      </c>
      <c r="S226" s="43">
        <f>R226/I226*100</f>
        <v>68.571428571428569</v>
      </c>
      <c r="T226" s="145">
        <f>'Feuil1 ne pas supprimer'!Z191</f>
        <v>1</v>
      </c>
      <c r="U226" s="43">
        <f>T226/I226*100</f>
        <v>2.8571428571428572</v>
      </c>
      <c r="V226" s="145">
        <f>'Feuil1 ne pas supprimer'!AC191</f>
        <v>0</v>
      </c>
      <c r="W226" s="43">
        <f>V226/I226*100</f>
        <v>0</v>
      </c>
      <c r="X226" s="145">
        <f>'Feuil1 ne pas supprimer'!AF191</f>
        <v>7</v>
      </c>
      <c r="Y226" s="43">
        <f>X226/I226*100</f>
        <v>20</v>
      </c>
      <c r="Z226" s="145">
        <f>'Feuil1 ne pas supprimer'!AI191</f>
        <v>0</v>
      </c>
      <c r="AA226" s="43">
        <f>Z226/I226*100</f>
        <v>0</v>
      </c>
    </row>
    <row r="227" spans="1:27">
      <c r="A227" s="3" t="s">
        <v>103</v>
      </c>
      <c r="B227" s="3" t="s">
        <v>59</v>
      </c>
      <c r="C227" s="3"/>
      <c r="D227" s="108">
        <f>D228</f>
        <v>124</v>
      </c>
      <c r="E227" s="108">
        <f>SUM(E228)</f>
        <v>86</v>
      </c>
      <c r="F227" s="108">
        <f t="shared" si="142"/>
        <v>38</v>
      </c>
      <c r="G227" s="14">
        <f>E227/D227*100</f>
        <v>69.354838709677423</v>
      </c>
      <c r="H227" s="108">
        <f>E227-I227</f>
        <v>0</v>
      </c>
      <c r="I227" s="117">
        <f>I228</f>
        <v>86</v>
      </c>
      <c r="J227" s="108">
        <f>SUM(J228)</f>
        <v>0</v>
      </c>
      <c r="K227" s="16">
        <f>J227/$I227*100</f>
        <v>0</v>
      </c>
      <c r="L227" s="108">
        <f>SUM(L228)</f>
        <v>17</v>
      </c>
      <c r="M227" s="16">
        <f>L227/$I227*100</f>
        <v>19.767441860465116</v>
      </c>
      <c r="N227" s="108">
        <f>SUM(N228)</f>
        <v>1</v>
      </c>
      <c r="O227" s="16">
        <f>N227/$I227*100</f>
        <v>1.1627906976744187</v>
      </c>
      <c r="P227" s="108">
        <f>SUM(P228)</f>
        <v>0</v>
      </c>
      <c r="Q227" s="16">
        <f>P227/$I227*100</f>
        <v>0</v>
      </c>
      <c r="R227" s="108">
        <f>SUM(R228)</f>
        <v>61</v>
      </c>
      <c r="S227" s="16">
        <f>R227/$I227*100</f>
        <v>70.930232558139537</v>
      </c>
      <c r="T227" s="108">
        <f>SUM(T228)</f>
        <v>0</v>
      </c>
      <c r="U227" s="16">
        <f>T227/$I227*100</f>
        <v>0</v>
      </c>
      <c r="V227" s="108">
        <f>SUM(V228)</f>
        <v>1</v>
      </c>
      <c r="W227" s="16">
        <f>V227/$I227*100</f>
        <v>1.1627906976744187</v>
      </c>
      <c r="X227" s="108">
        <f>SUM(X228)</f>
        <v>0</v>
      </c>
      <c r="Y227" s="16">
        <f>X227/$I227*100</f>
        <v>0</v>
      </c>
      <c r="Z227" s="108">
        <f>SUM(Z228)</f>
        <v>6</v>
      </c>
      <c r="AA227" s="16">
        <f>Z227/$I227*100</f>
        <v>6.9767441860465116</v>
      </c>
    </row>
    <row r="228" spans="1:27" s="158" customFormat="1">
      <c r="A228" s="164" t="s">
        <v>103</v>
      </c>
      <c r="B228" s="164" t="str">
        <f>'Feuil1 ne pas supprimer'!C192</f>
        <v>Pukapuka</v>
      </c>
      <c r="C228" s="164">
        <v>1</v>
      </c>
      <c r="D228" s="165">
        <f>'Feuil1 ne pas supprimer'!E192</f>
        <v>124</v>
      </c>
      <c r="E228" s="165">
        <f>'Feuil1 ne pas supprimer'!F192</f>
        <v>86</v>
      </c>
      <c r="F228" s="165">
        <f t="shared" si="142"/>
        <v>38</v>
      </c>
      <c r="G228" s="166">
        <f t="shared" si="141"/>
        <v>69.354838709677423</v>
      </c>
      <c r="H228" s="165">
        <f>'Feuil1 ne pas supprimer'!H192</f>
        <v>0</v>
      </c>
      <c r="I228" s="167">
        <f>'Feuil1 ne pas supprimer'!I192</f>
        <v>86</v>
      </c>
      <c r="J228" s="145">
        <f>'Feuil1 ne pas supprimer'!K192</f>
        <v>0</v>
      </c>
      <c r="K228" s="43">
        <f>J228/I228*100</f>
        <v>0</v>
      </c>
      <c r="L228" s="145">
        <f>'Feuil1 ne pas supprimer'!N192</f>
        <v>17</v>
      </c>
      <c r="M228" s="43">
        <f>L228/I228*100</f>
        <v>19.767441860465116</v>
      </c>
      <c r="N228" s="145">
        <f>'Feuil1 ne pas supprimer'!Q192</f>
        <v>1</v>
      </c>
      <c r="O228" s="43">
        <f>N228/I228*100</f>
        <v>1.1627906976744187</v>
      </c>
      <c r="P228" s="145">
        <f>'Feuil1 ne pas supprimer'!T192</f>
        <v>0</v>
      </c>
      <c r="Q228" s="43">
        <f>P228/I228*100</f>
        <v>0</v>
      </c>
      <c r="R228" s="145">
        <f>'Feuil1 ne pas supprimer'!W192</f>
        <v>61</v>
      </c>
      <c r="S228" s="43">
        <f>R228/I228*100</f>
        <v>70.930232558139537</v>
      </c>
      <c r="T228" s="145">
        <f>'Feuil1 ne pas supprimer'!Z192</f>
        <v>0</v>
      </c>
      <c r="U228" s="43">
        <f>T228/I228*100</f>
        <v>0</v>
      </c>
      <c r="V228" s="145">
        <f>'Feuil1 ne pas supprimer'!AC192</f>
        <v>1</v>
      </c>
      <c r="W228" s="43">
        <f>V228/I228*100</f>
        <v>1.1627906976744187</v>
      </c>
      <c r="X228" s="145">
        <f>'Feuil1 ne pas supprimer'!AF192</f>
        <v>0</v>
      </c>
      <c r="Y228" s="43">
        <f>X228/I228*100</f>
        <v>0</v>
      </c>
      <c r="Z228" s="145">
        <f>'Feuil1 ne pas supprimer'!AI192</f>
        <v>6</v>
      </c>
      <c r="AA228" s="43">
        <f>Z228/I228*100</f>
        <v>6.9767441860465116</v>
      </c>
    </row>
    <row r="229" spans="1:27">
      <c r="A229" s="3" t="s">
        <v>103</v>
      </c>
      <c r="B229" s="3" t="s">
        <v>60</v>
      </c>
      <c r="C229" s="3"/>
      <c r="D229" s="108">
        <f>SUM(D230:D231)</f>
        <v>458</v>
      </c>
      <c r="E229" s="108">
        <f>SUM(E230:E231)</f>
        <v>337</v>
      </c>
      <c r="F229" s="108">
        <f t="shared" si="142"/>
        <v>121</v>
      </c>
      <c r="G229" s="14">
        <f>E229/D229*100</f>
        <v>73.580786026200869</v>
      </c>
      <c r="H229" s="108">
        <f>E229-I229</f>
        <v>5</v>
      </c>
      <c r="I229" s="117">
        <f>SUM(I230:I231)</f>
        <v>332</v>
      </c>
      <c r="J229" s="108">
        <f>SUM(J230:J231)</f>
        <v>0</v>
      </c>
      <c r="K229" s="16">
        <f>J229/$I229*100</f>
        <v>0</v>
      </c>
      <c r="L229" s="108">
        <f>SUM(L230:L231)</f>
        <v>29</v>
      </c>
      <c r="M229" s="16">
        <f>L229/$I229*100</f>
        <v>8.7349397590361448</v>
      </c>
      <c r="N229" s="108">
        <f>SUM(N230:N231)</f>
        <v>1</v>
      </c>
      <c r="O229" s="16">
        <f>N229/$I229*100</f>
        <v>0.30120481927710846</v>
      </c>
      <c r="P229" s="108">
        <f>SUM(P230:P231)</f>
        <v>4</v>
      </c>
      <c r="Q229" s="16">
        <f>P229/$I229*100</f>
        <v>1.2048192771084338</v>
      </c>
      <c r="R229" s="108">
        <f>SUM(R230:R231)</f>
        <v>231</v>
      </c>
      <c r="S229" s="16">
        <f>R229/$I229*100</f>
        <v>69.578313253012041</v>
      </c>
      <c r="T229" s="108">
        <f>SUM(T230:T231)</f>
        <v>1</v>
      </c>
      <c r="U229" s="16">
        <f>T229/$I229*100</f>
        <v>0.30120481927710846</v>
      </c>
      <c r="V229" s="108">
        <f>SUM(V230:V231)</f>
        <v>2</v>
      </c>
      <c r="W229" s="16">
        <f>V229/$I229*100</f>
        <v>0.60240963855421692</v>
      </c>
      <c r="X229" s="108">
        <f>SUM(X230:X231)</f>
        <v>6</v>
      </c>
      <c r="Y229" s="16">
        <f>X229/$I229*100</f>
        <v>1.8072289156626504</v>
      </c>
      <c r="Z229" s="108">
        <f>SUM(Z230:Z231)</f>
        <v>58</v>
      </c>
      <c r="AA229" s="16">
        <f>Z229/$I229*100</f>
        <v>17.46987951807229</v>
      </c>
    </row>
    <row r="230" spans="1:27" s="158" customFormat="1">
      <c r="A230" s="164" t="s">
        <v>103</v>
      </c>
      <c r="B230" s="164" t="str">
        <f>'Feuil1 ne pas supprimer'!C193</f>
        <v>Reao</v>
      </c>
      <c r="C230" s="164">
        <v>1</v>
      </c>
      <c r="D230" s="165">
        <f>'Feuil1 ne pas supprimer'!E193</f>
        <v>303</v>
      </c>
      <c r="E230" s="165">
        <f>'Feuil1 ne pas supprimer'!F193</f>
        <v>222</v>
      </c>
      <c r="F230" s="165">
        <f t="shared" si="142"/>
        <v>81</v>
      </c>
      <c r="G230" s="166">
        <f t="shared" si="141"/>
        <v>73.267326732673268</v>
      </c>
      <c r="H230" s="165">
        <f>'Feuil1 ne pas supprimer'!H193</f>
        <v>2</v>
      </c>
      <c r="I230" s="167">
        <f>'Feuil1 ne pas supprimer'!I193</f>
        <v>220</v>
      </c>
      <c r="J230" s="145">
        <f>'Feuil1 ne pas supprimer'!K193</f>
        <v>0</v>
      </c>
      <c r="K230" s="43">
        <f>J230/I230*100</f>
        <v>0</v>
      </c>
      <c r="L230" s="145">
        <f>'Feuil1 ne pas supprimer'!N193</f>
        <v>21</v>
      </c>
      <c r="M230" s="43">
        <f>L230/I230*100</f>
        <v>9.5454545454545467</v>
      </c>
      <c r="N230" s="145">
        <f>'Feuil1 ne pas supprimer'!Q193</f>
        <v>0</v>
      </c>
      <c r="O230" s="43">
        <f>N230/I230*100</f>
        <v>0</v>
      </c>
      <c r="P230" s="145">
        <f>'Feuil1 ne pas supprimer'!T193</f>
        <v>2</v>
      </c>
      <c r="Q230" s="43">
        <f>P230/I230*100</f>
        <v>0.90909090909090906</v>
      </c>
      <c r="R230" s="145">
        <f>'Feuil1 ne pas supprimer'!W193</f>
        <v>172</v>
      </c>
      <c r="S230" s="43">
        <f>R230/I230*100</f>
        <v>78.181818181818187</v>
      </c>
      <c r="T230" s="145">
        <f>'Feuil1 ne pas supprimer'!Z193</f>
        <v>0</v>
      </c>
      <c r="U230" s="43">
        <f>T230/I230*100</f>
        <v>0</v>
      </c>
      <c r="V230" s="145">
        <f>'Feuil1 ne pas supprimer'!AC193</f>
        <v>1</v>
      </c>
      <c r="W230" s="43">
        <f>V230/I230*100</f>
        <v>0.45454545454545453</v>
      </c>
      <c r="X230" s="145">
        <f>'Feuil1 ne pas supprimer'!AF193</f>
        <v>2</v>
      </c>
      <c r="Y230" s="43">
        <f>X230/I230*100</f>
        <v>0.90909090909090906</v>
      </c>
      <c r="Z230" s="145">
        <f>'Feuil1 ne pas supprimer'!AI193</f>
        <v>22</v>
      </c>
      <c r="AA230" s="43">
        <f>Z230/I230*100</f>
        <v>10</v>
      </c>
    </row>
    <row r="231" spans="1:27" s="158" customFormat="1">
      <c r="A231" s="164" t="s">
        <v>103</v>
      </c>
      <c r="B231" s="164" t="str">
        <f>'Feuil1 ne pas supprimer'!C194</f>
        <v>Reao</v>
      </c>
      <c r="C231" s="164">
        <v>2</v>
      </c>
      <c r="D231" s="165">
        <f>'Feuil1 ne pas supprimer'!E194</f>
        <v>155</v>
      </c>
      <c r="E231" s="165">
        <f>'Feuil1 ne pas supprimer'!F194</f>
        <v>115</v>
      </c>
      <c r="F231" s="165">
        <f t="shared" si="142"/>
        <v>40</v>
      </c>
      <c r="G231" s="166">
        <f t="shared" si="141"/>
        <v>74.193548387096769</v>
      </c>
      <c r="H231" s="165">
        <f>'Feuil1 ne pas supprimer'!H194</f>
        <v>3</v>
      </c>
      <c r="I231" s="167">
        <f>'Feuil1 ne pas supprimer'!I194</f>
        <v>112</v>
      </c>
      <c r="J231" s="145">
        <f>'Feuil1 ne pas supprimer'!K194</f>
        <v>0</v>
      </c>
      <c r="K231" s="43">
        <f>J231/I231*100</f>
        <v>0</v>
      </c>
      <c r="L231" s="145">
        <f>'Feuil1 ne pas supprimer'!N194</f>
        <v>8</v>
      </c>
      <c r="M231" s="43">
        <f>L231/I231*100</f>
        <v>7.1428571428571423</v>
      </c>
      <c r="N231" s="145">
        <f>'Feuil1 ne pas supprimer'!Q194</f>
        <v>1</v>
      </c>
      <c r="O231" s="43">
        <f>N231/I231*100</f>
        <v>0.89285714285714279</v>
      </c>
      <c r="P231" s="145">
        <f>'Feuil1 ne pas supprimer'!T194</f>
        <v>2</v>
      </c>
      <c r="Q231" s="43">
        <f>P231/I231*100</f>
        <v>1.7857142857142856</v>
      </c>
      <c r="R231" s="145">
        <f>'Feuil1 ne pas supprimer'!W194</f>
        <v>59</v>
      </c>
      <c r="S231" s="43">
        <f>R231/I231*100</f>
        <v>52.678571428571431</v>
      </c>
      <c r="T231" s="145">
        <f>'Feuil1 ne pas supprimer'!Z194</f>
        <v>1</v>
      </c>
      <c r="U231" s="43">
        <f>T231/I231*100</f>
        <v>0.89285714285714279</v>
      </c>
      <c r="V231" s="145">
        <f>'Feuil1 ne pas supprimer'!AC194</f>
        <v>1</v>
      </c>
      <c r="W231" s="43">
        <f>V231/I231*100</f>
        <v>0.89285714285714279</v>
      </c>
      <c r="X231" s="145">
        <f>'Feuil1 ne pas supprimer'!AF194</f>
        <v>4</v>
      </c>
      <c r="Y231" s="43">
        <f>X231/I231*100</f>
        <v>3.5714285714285712</v>
      </c>
      <c r="Z231" s="145">
        <f>'Feuil1 ne pas supprimer'!AI194</f>
        <v>36</v>
      </c>
      <c r="AA231" s="43">
        <f>Z231/I231*100</f>
        <v>32.142857142857146</v>
      </c>
    </row>
    <row r="232" spans="1:27">
      <c r="A232" s="3" t="s">
        <v>103</v>
      </c>
      <c r="B232" s="3" t="s">
        <v>61</v>
      </c>
      <c r="C232" s="3"/>
      <c r="D232" s="108">
        <f>D233</f>
        <v>183</v>
      </c>
      <c r="E232" s="108">
        <f>E233</f>
        <v>162</v>
      </c>
      <c r="F232" s="108">
        <f t="shared" si="142"/>
        <v>21</v>
      </c>
      <c r="G232" s="14">
        <f>E232/D232*100</f>
        <v>88.52459016393442</v>
      </c>
      <c r="H232" s="108">
        <f>E232-I232</f>
        <v>0</v>
      </c>
      <c r="I232" s="117">
        <f>I233</f>
        <v>162</v>
      </c>
      <c r="J232" s="108">
        <f>J233</f>
        <v>0</v>
      </c>
      <c r="K232" s="16">
        <f>J232/$I232*100</f>
        <v>0</v>
      </c>
      <c r="L232" s="108">
        <f>L233</f>
        <v>2</v>
      </c>
      <c r="M232" s="16">
        <f>L232/$I232*100</f>
        <v>1.2345679012345678</v>
      </c>
      <c r="N232" s="108">
        <f>N233</f>
        <v>0</v>
      </c>
      <c r="O232" s="16">
        <f>N232/$I232*100</f>
        <v>0</v>
      </c>
      <c r="P232" s="108">
        <f>P233</f>
        <v>21</v>
      </c>
      <c r="Q232" s="16">
        <f>P232/$I232*100</f>
        <v>12.962962962962962</v>
      </c>
      <c r="R232" s="108">
        <f>R233</f>
        <v>122</v>
      </c>
      <c r="S232" s="16">
        <f>R232/$I232*100</f>
        <v>75.308641975308646</v>
      </c>
      <c r="T232" s="108">
        <f>T233</f>
        <v>6</v>
      </c>
      <c r="U232" s="16">
        <f>T232/$I232*100</f>
        <v>3.7037037037037033</v>
      </c>
      <c r="V232" s="108">
        <f>V233</f>
        <v>2</v>
      </c>
      <c r="W232" s="16">
        <f>V232/$I232*100</f>
        <v>1.2345679012345678</v>
      </c>
      <c r="X232" s="108">
        <f>X233</f>
        <v>1</v>
      </c>
      <c r="Y232" s="16">
        <f>X232/$I232*100</f>
        <v>0.61728395061728392</v>
      </c>
      <c r="Z232" s="108">
        <f>Z233</f>
        <v>8</v>
      </c>
      <c r="AA232" s="16">
        <f>Z232/$I232*100</f>
        <v>4.9382716049382713</v>
      </c>
    </row>
    <row r="233" spans="1:27" s="158" customFormat="1">
      <c r="A233" s="164" t="s">
        <v>103</v>
      </c>
      <c r="B233" s="164" t="str">
        <f>'Feuil1 ne pas supprimer'!C195</f>
        <v>Tatakoto</v>
      </c>
      <c r="C233" s="164">
        <v>1</v>
      </c>
      <c r="D233" s="165">
        <f>'Feuil1 ne pas supprimer'!E195</f>
        <v>183</v>
      </c>
      <c r="E233" s="165">
        <f>'Feuil1 ne pas supprimer'!F195</f>
        <v>162</v>
      </c>
      <c r="F233" s="165">
        <f t="shared" si="142"/>
        <v>21</v>
      </c>
      <c r="G233" s="166">
        <f t="shared" si="141"/>
        <v>88.52459016393442</v>
      </c>
      <c r="H233" s="165">
        <f>'Feuil1 ne pas supprimer'!H195</f>
        <v>0</v>
      </c>
      <c r="I233" s="167">
        <f>'Feuil1 ne pas supprimer'!I195</f>
        <v>162</v>
      </c>
      <c r="J233" s="145">
        <f>'Feuil1 ne pas supprimer'!K195</f>
        <v>0</v>
      </c>
      <c r="K233" s="43">
        <f>J233/I233*100</f>
        <v>0</v>
      </c>
      <c r="L233" s="145">
        <f>'Feuil1 ne pas supprimer'!N195</f>
        <v>2</v>
      </c>
      <c r="M233" s="43">
        <f>L233/I233*100</f>
        <v>1.2345679012345678</v>
      </c>
      <c r="N233" s="145">
        <f>'Feuil1 ne pas supprimer'!Q195</f>
        <v>0</v>
      </c>
      <c r="O233" s="43">
        <f>N233/I233*100</f>
        <v>0</v>
      </c>
      <c r="P233" s="145">
        <f>'Feuil1 ne pas supprimer'!T195</f>
        <v>21</v>
      </c>
      <c r="Q233" s="43">
        <f>P233/I233*100</f>
        <v>12.962962962962962</v>
      </c>
      <c r="R233" s="145">
        <f>'Feuil1 ne pas supprimer'!W195</f>
        <v>122</v>
      </c>
      <c r="S233" s="43">
        <f>R233/I233*100</f>
        <v>75.308641975308646</v>
      </c>
      <c r="T233" s="145">
        <f>'Feuil1 ne pas supprimer'!Z195</f>
        <v>6</v>
      </c>
      <c r="U233" s="43">
        <f>T233/I233*100</f>
        <v>3.7037037037037033</v>
      </c>
      <c r="V233" s="145">
        <f>'Feuil1 ne pas supprimer'!AC195</f>
        <v>2</v>
      </c>
      <c r="W233" s="43">
        <f>V233/I233*100</f>
        <v>1.2345679012345678</v>
      </c>
      <c r="X233" s="145">
        <f>'Feuil1 ne pas supprimer'!AF195</f>
        <v>1</v>
      </c>
      <c r="Y233" s="43">
        <f>X233/I233*100</f>
        <v>0.61728395061728392</v>
      </c>
      <c r="Z233" s="145">
        <f>'Feuil1 ne pas supprimer'!AI195</f>
        <v>8</v>
      </c>
      <c r="AA233" s="43">
        <f>Z233/I233*100</f>
        <v>4.9382716049382713</v>
      </c>
    </row>
    <row r="234" spans="1:27">
      <c r="A234" s="3" t="s">
        <v>103</v>
      </c>
      <c r="B234" s="3" t="s">
        <v>62</v>
      </c>
      <c r="C234" s="3"/>
      <c r="D234" s="108">
        <f>SUM(D235:D236)</f>
        <v>240</v>
      </c>
      <c r="E234" s="108">
        <f>SUM(E235:E236)</f>
        <v>169</v>
      </c>
      <c r="F234" s="108">
        <f t="shared" si="142"/>
        <v>71</v>
      </c>
      <c r="G234" s="14">
        <f>E234/D234*100</f>
        <v>70.416666666666671</v>
      </c>
      <c r="H234" s="108">
        <f>E234-I234</f>
        <v>3</v>
      </c>
      <c r="I234" s="117">
        <f>SUM(I235:I236)</f>
        <v>166</v>
      </c>
      <c r="J234" s="108">
        <f>SUM(J235:J236)</f>
        <v>1</v>
      </c>
      <c r="K234" s="16">
        <f>J234/$I234*100</f>
        <v>0.60240963855421692</v>
      </c>
      <c r="L234" s="108">
        <f>SUM(L235:L236)</f>
        <v>28</v>
      </c>
      <c r="M234" s="16">
        <f>L234/$I234*100</f>
        <v>16.867469879518072</v>
      </c>
      <c r="N234" s="108">
        <f>SUM(N235:N236)</f>
        <v>0</v>
      </c>
      <c r="O234" s="16">
        <f>N234/$I234*100</f>
        <v>0</v>
      </c>
      <c r="P234" s="108">
        <f>SUM(P235:P236)</f>
        <v>16</v>
      </c>
      <c r="Q234" s="16">
        <f>P234/$I234*100</f>
        <v>9.6385542168674707</v>
      </c>
      <c r="R234" s="108">
        <f>SUM(R235:R236)</f>
        <v>87</v>
      </c>
      <c r="S234" s="16">
        <f>R234/$I234*100</f>
        <v>52.409638554216862</v>
      </c>
      <c r="T234" s="108">
        <f>SUM(T235:T236)</f>
        <v>7</v>
      </c>
      <c r="U234" s="16">
        <f>T234/$I234*100</f>
        <v>4.2168674698795181</v>
      </c>
      <c r="V234" s="108">
        <f>SUM(V235:V236)</f>
        <v>1</v>
      </c>
      <c r="W234" s="16">
        <f>V234/$I234*100</f>
        <v>0.60240963855421692</v>
      </c>
      <c r="X234" s="108">
        <f>SUM(X235:X236)</f>
        <v>13</v>
      </c>
      <c r="Y234" s="16">
        <f>X234/$I234*100</f>
        <v>7.8313253012048198</v>
      </c>
      <c r="Z234" s="108">
        <f>SUM(Z235:Z236)</f>
        <v>13</v>
      </c>
      <c r="AA234" s="16">
        <f>Z234/$I234*100</f>
        <v>7.8313253012048198</v>
      </c>
    </row>
    <row r="235" spans="1:27" s="158" customFormat="1">
      <c r="A235" s="164" t="s">
        <v>103</v>
      </c>
      <c r="B235" s="164" t="str">
        <f>'Feuil1 ne pas supprimer'!C196</f>
        <v>Tureia</v>
      </c>
      <c r="C235" s="164">
        <v>1</v>
      </c>
      <c r="D235" s="165">
        <f>'Feuil1 ne pas supprimer'!E196</f>
        <v>203</v>
      </c>
      <c r="E235" s="165">
        <f>'Feuil1 ne pas supprimer'!F196</f>
        <v>143</v>
      </c>
      <c r="F235" s="165">
        <f t="shared" si="142"/>
        <v>60</v>
      </c>
      <c r="G235" s="166">
        <f t="shared" si="141"/>
        <v>70.443349753694591</v>
      </c>
      <c r="H235" s="165">
        <f>'Feuil1 ne pas supprimer'!H196</f>
        <v>2</v>
      </c>
      <c r="I235" s="167">
        <f>'Feuil1 ne pas supprimer'!I196</f>
        <v>141</v>
      </c>
      <c r="J235" s="145">
        <f>'Feuil1 ne pas supprimer'!K196</f>
        <v>1</v>
      </c>
      <c r="K235" s="43">
        <f>J235/I235*100</f>
        <v>0.70921985815602839</v>
      </c>
      <c r="L235" s="145">
        <f>'Feuil1 ne pas supprimer'!N196</f>
        <v>17</v>
      </c>
      <c r="M235" s="43">
        <f>L235/I235*100</f>
        <v>12.056737588652481</v>
      </c>
      <c r="N235" s="145">
        <f>'Feuil1 ne pas supprimer'!Q196</f>
        <v>0</v>
      </c>
      <c r="O235" s="43">
        <f>N235/I235*100</f>
        <v>0</v>
      </c>
      <c r="P235" s="145">
        <f>'Feuil1 ne pas supprimer'!T196</f>
        <v>16</v>
      </c>
      <c r="Q235" s="43">
        <f>P235/I235*100</f>
        <v>11.347517730496454</v>
      </c>
      <c r="R235" s="145">
        <f>'Feuil1 ne pas supprimer'!W196</f>
        <v>74</v>
      </c>
      <c r="S235" s="43">
        <f>R235/I235*100</f>
        <v>52.4822695035461</v>
      </c>
      <c r="T235" s="145">
        <f>'Feuil1 ne pas supprimer'!Z196</f>
        <v>7</v>
      </c>
      <c r="U235" s="43">
        <f>T235/I235*100</f>
        <v>4.9645390070921991</v>
      </c>
      <c r="V235" s="145">
        <f>'Feuil1 ne pas supprimer'!AC196</f>
        <v>1</v>
      </c>
      <c r="W235" s="43">
        <f>V235/I235*100</f>
        <v>0.70921985815602839</v>
      </c>
      <c r="X235" s="145">
        <f>'Feuil1 ne pas supprimer'!AF196</f>
        <v>13</v>
      </c>
      <c r="Y235" s="43">
        <f>X235/I235*100</f>
        <v>9.2198581560283674</v>
      </c>
      <c r="Z235" s="145">
        <f>'Feuil1 ne pas supprimer'!AI196</f>
        <v>12</v>
      </c>
      <c r="AA235" s="43">
        <f>Z235/I235*100</f>
        <v>8.5106382978723403</v>
      </c>
    </row>
    <row r="236" spans="1:27" s="158" customFormat="1">
      <c r="A236" s="168" t="s">
        <v>103</v>
      </c>
      <c r="B236" s="168" t="str">
        <f>'Feuil1 ne pas supprimer'!C197</f>
        <v>Tureia</v>
      </c>
      <c r="C236" s="168">
        <v>2</v>
      </c>
      <c r="D236" s="169">
        <f>'Feuil1 ne pas supprimer'!E197</f>
        <v>37</v>
      </c>
      <c r="E236" s="165">
        <f>'Feuil1 ne pas supprimer'!F197</f>
        <v>26</v>
      </c>
      <c r="F236" s="169">
        <f t="shared" si="142"/>
        <v>11</v>
      </c>
      <c r="G236" s="170">
        <f t="shared" si="141"/>
        <v>70.270270270270274</v>
      </c>
      <c r="H236" s="165">
        <f>'Feuil1 ne pas supprimer'!H197</f>
        <v>1</v>
      </c>
      <c r="I236" s="167">
        <f>'Feuil1 ne pas supprimer'!I197</f>
        <v>25</v>
      </c>
      <c r="J236" s="184">
        <f>'Feuil1 ne pas supprimer'!K197</f>
        <v>0</v>
      </c>
      <c r="K236" s="185">
        <f>J236/I236*100</f>
        <v>0</v>
      </c>
      <c r="L236" s="184">
        <f>'Feuil1 ne pas supprimer'!N197</f>
        <v>11</v>
      </c>
      <c r="M236" s="185">
        <f>L236/I236*100</f>
        <v>44</v>
      </c>
      <c r="N236" s="184">
        <f>'Feuil1 ne pas supprimer'!Q197</f>
        <v>0</v>
      </c>
      <c r="O236" s="185">
        <f>N236/I236*100</f>
        <v>0</v>
      </c>
      <c r="P236" s="184">
        <f>'Feuil1 ne pas supprimer'!T197</f>
        <v>0</v>
      </c>
      <c r="Q236" s="185">
        <f>P236/I236*100</f>
        <v>0</v>
      </c>
      <c r="R236" s="184">
        <f>'Feuil1 ne pas supprimer'!W197</f>
        <v>13</v>
      </c>
      <c r="S236" s="185">
        <f>R236/I236*100</f>
        <v>52</v>
      </c>
      <c r="T236" s="184">
        <f>'Feuil1 ne pas supprimer'!Z197</f>
        <v>0</v>
      </c>
      <c r="U236" s="185">
        <f>T236/I236*100</f>
        <v>0</v>
      </c>
      <c r="V236" s="184">
        <f>'Feuil1 ne pas supprimer'!AC197</f>
        <v>0</v>
      </c>
      <c r="W236" s="185">
        <f>V236/I236*100</f>
        <v>0</v>
      </c>
      <c r="X236" s="184">
        <f>'Feuil1 ne pas supprimer'!AF197</f>
        <v>0</v>
      </c>
      <c r="Y236" s="185">
        <f>X236/I236*100</f>
        <v>0</v>
      </c>
      <c r="Z236" s="184">
        <f>'Feuil1 ne pas supprimer'!AI197</f>
        <v>1</v>
      </c>
      <c r="AA236" s="185">
        <f>Z236/I236*100</f>
        <v>4</v>
      </c>
    </row>
    <row r="237" spans="1:27">
      <c r="A237" s="3" t="s">
        <v>104</v>
      </c>
      <c r="B237" s="3" t="s">
        <v>63</v>
      </c>
      <c r="C237" s="3"/>
      <c r="D237" s="108">
        <f>SUM(D238:D239)</f>
        <v>527</v>
      </c>
      <c r="E237" s="111">
        <f>SUM(E238:E239)</f>
        <v>380</v>
      </c>
      <c r="F237" s="108">
        <f t="shared" si="142"/>
        <v>147</v>
      </c>
      <c r="G237" s="14">
        <f>E237/D237*100</f>
        <v>72.106261859582546</v>
      </c>
      <c r="H237" s="111">
        <f>E237-I237</f>
        <v>2</v>
      </c>
      <c r="I237" s="120">
        <f>SUM(I238:I239)</f>
        <v>378</v>
      </c>
      <c r="J237" s="108">
        <f>SUM(J238:J239)</f>
        <v>0</v>
      </c>
      <c r="K237" s="16">
        <f>J237/$I237*100</f>
        <v>0</v>
      </c>
      <c r="L237" s="108">
        <f>SUM(L238:L239)</f>
        <v>59</v>
      </c>
      <c r="M237" s="16">
        <f>L237/$I237*100</f>
        <v>15.608465608465607</v>
      </c>
      <c r="N237" s="108">
        <f>SUM(N238:N239)</f>
        <v>3</v>
      </c>
      <c r="O237" s="16">
        <f>N237/$I237*100</f>
        <v>0.79365079365079361</v>
      </c>
      <c r="P237" s="108">
        <f>SUM(P238:P239)</f>
        <v>1</v>
      </c>
      <c r="Q237" s="16">
        <f>P237/$I237*100</f>
        <v>0.26455026455026454</v>
      </c>
      <c r="R237" s="108">
        <f>SUM(R238:R239)</f>
        <v>206</v>
      </c>
      <c r="S237" s="16">
        <f>R237/$I237*100</f>
        <v>54.4973544973545</v>
      </c>
      <c r="T237" s="108">
        <f>SUM(T238:T239)</f>
        <v>34</v>
      </c>
      <c r="U237" s="16">
        <f>T237/$I237*100</f>
        <v>8.9947089947089935</v>
      </c>
      <c r="V237" s="108">
        <f>SUM(V238:V239)</f>
        <v>5</v>
      </c>
      <c r="W237" s="16">
        <f>V237/$I237*100</f>
        <v>1.3227513227513228</v>
      </c>
      <c r="X237" s="108">
        <f>SUM(X238:X239)</f>
        <v>7</v>
      </c>
      <c r="Y237" s="16">
        <f>X237/$I237*100</f>
        <v>1.8518518518518516</v>
      </c>
      <c r="Z237" s="108">
        <f>SUM(Z238:Z239)</f>
        <v>63</v>
      </c>
      <c r="AA237" s="16">
        <f>Z237/$I237*100</f>
        <v>16.666666666666664</v>
      </c>
    </row>
    <row r="238" spans="1:27" s="157" customFormat="1">
      <c r="A238" s="164" t="s">
        <v>104</v>
      </c>
      <c r="B238" s="164" t="str">
        <f>'Feuil1 ne pas supprimer'!C198</f>
        <v>Fatu Hiva</v>
      </c>
      <c r="C238" s="164">
        <v>1</v>
      </c>
      <c r="D238" s="165">
        <f>'Feuil1 ne pas supprimer'!E198</f>
        <v>311</v>
      </c>
      <c r="E238" s="165">
        <f>'Feuil1 ne pas supprimer'!F198</f>
        <v>212</v>
      </c>
      <c r="F238" s="165">
        <f t="shared" si="142"/>
        <v>99</v>
      </c>
      <c r="G238" s="166">
        <f t="shared" si="141"/>
        <v>68.167202572347264</v>
      </c>
      <c r="H238" s="165">
        <f>'Feuil1 ne pas supprimer'!H198</f>
        <v>0</v>
      </c>
      <c r="I238" s="167">
        <f>'Feuil1 ne pas supprimer'!I198</f>
        <v>212</v>
      </c>
      <c r="J238" s="145">
        <f>'Feuil1 ne pas supprimer'!K198</f>
        <v>0</v>
      </c>
      <c r="K238" s="43">
        <f>J238/I238*100</f>
        <v>0</v>
      </c>
      <c r="L238" s="145">
        <f>'Feuil1 ne pas supprimer'!N198</f>
        <v>16</v>
      </c>
      <c r="M238" s="43">
        <f>L238/I238*100</f>
        <v>7.5471698113207548</v>
      </c>
      <c r="N238" s="145">
        <f>'Feuil1 ne pas supprimer'!Q198</f>
        <v>0</v>
      </c>
      <c r="O238" s="43">
        <f>N238/I238*100</f>
        <v>0</v>
      </c>
      <c r="P238" s="145">
        <f>'Feuil1 ne pas supprimer'!T198</f>
        <v>1</v>
      </c>
      <c r="Q238" s="43">
        <f>P238/I238*100</f>
        <v>0.47169811320754718</v>
      </c>
      <c r="R238" s="145">
        <f>'Feuil1 ne pas supprimer'!W198</f>
        <v>140</v>
      </c>
      <c r="S238" s="43">
        <f>R238/I238*100</f>
        <v>66.037735849056602</v>
      </c>
      <c r="T238" s="145">
        <f>'Feuil1 ne pas supprimer'!Z198</f>
        <v>7</v>
      </c>
      <c r="U238" s="43">
        <f>T238/I238*100</f>
        <v>3.3018867924528301</v>
      </c>
      <c r="V238" s="145">
        <f>'Feuil1 ne pas supprimer'!AC198</f>
        <v>1</v>
      </c>
      <c r="W238" s="43">
        <f>V238/I238*100</f>
        <v>0.47169811320754718</v>
      </c>
      <c r="X238" s="145">
        <f>'Feuil1 ne pas supprimer'!AF198</f>
        <v>4</v>
      </c>
      <c r="Y238" s="43">
        <f>X238/I238*100</f>
        <v>1.8867924528301887</v>
      </c>
      <c r="Z238" s="145">
        <f>'Feuil1 ne pas supprimer'!AI198</f>
        <v>43</v>
      </c>
      <c r="AA238" s="43">
        <f>Z238/I238*100</f>
        <v>20.283018867924529</v>
      </c>
    </row>
    <row r="239" spans="1:27" s="157" customFormat="1">
      <c r="A239" s="164" t="s">
        <v>104</v>
      </c>
      <c r="B239" s="164" t="str">
        <f>'Feuil1 ne pas supprimer'!C199</f>
        <v>Fatu Hiva</v>
      </c>
      <c r="C239" s="164">
        <v>2</v>
      </c>
      <c r="D239" s="165">
        <f>'Feuil1 ne pas supprimer'!E199</f>
        <v>216</v>
      </c>
      <c r="E239" s="165">
        <f>'Feuil1 ne pas supprimer'!F199</f>
        <v>168</v>
      </c>
      <c r="F239" s="165">
        <f t="shared" si="142"/>
        <v>48</v>
      </c>
      <c r="G239" s="166">
        <f t="shared" si="141"/>
        <v>77.777777777777786</v>
      </c>
      <c r="H239" s="165">
        <f>'Feuil1 ne pas supprimer'!H199</f>
        <v>2</v>
      </c>
      <c r="I239" s="167">
        <f>'Feuil1 ne pas supprimer'!I199</f>
        <v>166</v>
      </c>
      <c r="J239" s="145">
        <f>'Feuil1 ne pas supprimer'!K199</f>
        <v>0</v>
      </c>
      <c r="K239" s="43">
        <f>J239/I239*100</f>
        <v>0</v>
      </c>
      <c r="L239" s="145">
        <f>'Feuil1 ne pas supprimer'!N199</f>
        <v>43</v>
      </c>
      <c r="M239" s="43">
        <f>L239/I239*100</f>
        <v>25.903614457831324</v>
      </c>
      <c r="N239" s="145">
        <f>'Feuil1 ne pas supprimer'!Q199</f>
        <v>3</v>
      </c>
      <c r="O239" s="43">
        <f>N239/I239*100</f>
        <v>1.8072289156626504</v>
      </c>
      <c r="P239" s="145">
        <f>'Feuil1 ne pas supprimer'!T199</f>
        <v>0</v>
      </c>
      <c r="Q239" s="43">
        <f>P239/I239*100</f>
        <v>0</v>
      </c>
      <c r="R239" s="145">
        <f>'Feuil1 ne pas supprimer'!W199</f>
        <v>66</v>
      </c>
      <c r="S239" s="43">
        <f>R239/I239*100</f>
        <v>39.75903614457831</v>
      </c>
      <c r="T239" s="145">
        <f>'Feuil1 ne pas supprimer'!Z199</f>
        <v>27</v>
      </c>
      <c r="U239" s="43">
        <f>T239/I239*100</f>
        <v>16.265060240963855</v>
      </c>
      <c r="V239" s="145">
        <f>'Feuil1 ne pas supprimer'!AC199</f>
        <v>4</v>
      </c>
      <c r="W239" s="43">
        <f>V239/I239*100</f>
        <v>2.4096385542168677</v>
      </c>
      <c r="X239" s="145">
        <f>'Feuil1 ne pas supprimer'!AF199</f>
        <v>3</v>
      </c>
      <c r="Y239" s="43">
        <f>X239/I239*100</f>
        <v>1.8072289156626504</v>
      </c>
      <c r="Z239" s="145">
        <f>'Feuil1 ne pas supprimer'!AI199</f>
        <v>20</v>
      </c>
      <c r="AA239" s="43">
        <f>Z239/I239*100</f>
        <v>12.048192771084338</v>
      </c>
    </row>
    <row r="240" spans="1:27">
      <c r="A240" s="3" t="s">
        <v>104</v>
      </c>
      <c r="B240" s="3" t="s">
        <v>64</v>
      </c>
      <c r="C240" s="3"/>
      <c r="D240" s="108">
        <f>SUM(D241:D246)</f>
        <v>1820</v>
      </c>
      <c r="E240" s="108">
        <f>SUM(E241:E246)</f>
        <v>1387</v>
      </c>
      <c r="F240" s="108">
        <f t="shared" si="142"/>
        <v>433</v>
      </c>
      <c r="G240" s="14">
        <f>E240/D240*100</f>
        <v>76.208791208791212</v>
      </c>
      <c r="H240" s="108">
        <f>E240-I240</f>
        <v>9</v>
      </c>
      <c r="I240" s="117">
        <f>SUM(I241:I246)</f>
        <v>1378</v>
      </c>
      <c r="J240" s="108">
        <f>SUM(J241:J246)</f>
        <v>1</v>
      </c>
      <c r="K240" s="16">
        <f>J240/$I240*100</f>
        <v>7.2568940493468792E-2</v>
      </c>
      <c r="L240" s="108">
        <f>SUM(L241:L246)</f>
        <v>504</v>
      </c>
      <c r="M240" s="16">
        <f>L240/$I240*100</f>
        <v>36.574746008708274</v>
      </c>
      <c r="N240" s="108">
        <f>SUM(N241:N246)</f>
        <v>32</v>
      </c>
      <c r="O240" s="16">
        <f>N240/$I240*100</f>
        <v>2.3222060957910013</v>
      </c>
      <c r="P240" s="108">
        <f>SUM(P241:P246)</f>
        <v>2</v>
      </c>
      <c r="Q240" s="16">
        <f>P240/$I240*100</f>
        <v>0.14513788098693758</v>
      </c>
      <c r="R240" s="108">
        <f>SUM(R241:R246)</f>
        <v>659</v>
      </c>
      <c r="S240" s="16">
        <f>R240/$I240*100</f>
        <v>47.822931785195941</v>
      </c>
      <c r="T240" s="108">
        <f>SUM(T241:T246)</f>
        <v>39</v>
      </c>
      <c r="U240" s="16">
        <f>T240/$I240*100</f>
        <v>2.8301886792452833</v>
      </c>
      <c r="V240" s="108">
        <f>SUM(V241:V246)</f>
        <v>27</v>
      </c>
      <c r="W240" s="16">
        <f>V240/$I240*100</f>
        <v>1.9593613933236573</v>
      </c>
      <c r="X240" s="108">
        <f>SUM(X241:X246)</f>
        <v>40</v>
      </c>
      <c r="Y240" s="16">
        <f>X240/$I240*100</f>
        <v>2.9027576197387517</v>
      </c>
      <c r="Z240" s="108">
        <f>SUM(Z241:Z246)</f>
        <v>74</v>
      </c>
      <c r="AA240" s="16">
        <f>Z240/$I240*100</f>
        <v>5.3701015965166912</v>
      </c>
    </row>
    <row r="241" spans="1:27" s="157" customFormat="1">
      <c r="A241" s="164" t="s">
        <v>104</v>
      </c>
      <c r="B241" s="164" t="str">
        <f>'Feuil1 ne pas supprimer'!C200</f>
        <v>Hiva Oa</v>
      </c>
      <c r="C241" s="164">
        <v>1</v>
      </c>
      <c r="D241" s="165">
        <f>'Feuil1 ne pas supprimer'!E200</f>
        <v>1128</v>
      </c>
      <c r="E241" s="165">
        <f>'Feuil1 ne pas supprimer'!F200</f>
        <v>848</v>
      </c>
      <c r="F241" s="165">
        <f t="shared" si="142"/>
        <v>280</v>
      </c>
      <c r="G241" s="166">
        <f t="shared" si="141"/>
        <v>75.177304964539005</v>
      </c>
      <c r="H241" s="165">
        <f>'Feuil1 ne pas supprimer'!H200</f>
        <v>7</v>
      </c>
      <c r="I241" s="167">
        <f>'Feuil1 ne pas supprimer'!I200</f>
        <v>841</v>
      </c>
      <c r="J241" s="145">
        <f>'Feuil1 ne pas supprimer'!K200</f>
        <v>1</v>
      </c>
      <c r="K241" s="43">
        <f t="shared" ref="K241:K246" si="143">J241/I241*100</f>
        <v>0.11890606420927466</v>
      </c>
      <c r="L241" s="145">
        <f>'Feuil1 ne pas supprimer'!N200</f>
        <v>318</v>
      </c>
      <c r="M241" s="43">
        <f t="shared" ref="M241:M246" si="144">L241/I241*100</f>
        <v>37.812128418549342</v>
      </c>
      <c r="N241" s="145">
        <f>'Feuil1 ne pas supprimer'!Q200</f>
        <v>10</v>
      </c>
      <c r="O241" s="43">
        <f t="shared" ref="O241:O246" si="145">N241/I241*100</f>
        <v>1.1890606420927468</v>
      </c>
      <c r="P241" s="145">
        <f>'Feuil1 ne pas supprimer'!T200</f>
        <v>1</v>
      </c>
      <c r="Q241" s="43">
        <f t="shared" ref="Q241:Q246" si="146">P241/I241*100</f>
        <v>0.11890606420927466</v>
      </c>
      <c r="R241" s="145">
        <f>'Feuil1 ne pas supprimer'!W200</f>
        <v>390</v>
      </c>
      <c r="S241" s="43">
        <f t="shared" ref="S241:S246" si="147">R241/I241*100</f>
        <v>46.37336504161712</v>
      </c>
      <c r="T241" s="145">
        <f>'Feuil1 ne pas supprimer'!Z200</f>
        <v>29</v>
      </c>
      <c r="U241" s="43">
        <f t="shared" ref="U241:U246" si="148">T241/I241*100</f>
        <v>3.4482758620689653</v>
      </c>
      <c r="V241" s="145">
        <f>'Feuil1 ne pas supprimer'!AC200</f>
        <v>14</v>
      </c>
      <c r="W241" s="43">
        <f t="shared" ref="W241:W246" si="149">V241/I241*100</f>
        <v>1.6646848989298455</v>
      </c>
      <c r="X241" s="145">
        <f>'Feuil1 ne pas supprimer'!AF200</f>
        <v>26</v>
      </c>
      <c r="Y241" s="43">
        <f t="shared" ref="Y241:Y246" si="150">X241/I241*100</f>
        <v>3.0915576694411415</v>
      </c>
      <c r="Z241" s="145">
        <f>'Feuil1 ne pas supprimer'!AI200</f>
        <v>52</v>
      </c>
      <c r="AA241" s="43">
        <f t="shared" ref="AA241:AA246" si="151">Z241/I241*100</f>
        <v>6.183115338882283</v>
      </c>
    </row>
    <row r="242" spans="1:27" s="157" customFormat="1">
      <c r="A242" s="164" t="s">
        <v>104</v>
      </c>
      <c r="B242" s="164" t="str">
        <f>'Feuil1 ne pas supprimer'!C201</f>
        <v>Hiva Oa</v>
      </c>
      <c r="C242" s="164">
        <v>2</v>
      </c>
      <c r="D242" s="165">
        <f>'Feuil1 ne pas supprimer'!E201</f>
        <v>132</v>
      </c>
      <c r="E242" s="165">
        <f>'Feuil1 ne pas supprimer'!F201</f>
        <v>114</v>
      </c>
      <c r="F242" s="165">
        <f t="shared" si="142"/>
        <v>18</v>
      </c>
      <c r="G242" s="166">
        <f t="shared" si="141"/>
        <v>86.36363636363636</v>
      </c>
      <c r="H242" s="165">
        <f>'Feuil1 ne pas supprimer'!H201</f>
        <v>1</v>
      </c>
      <c r="I242" s="167">
        <f>'Feuil1 ne pas supprimer'!I201</f>
        <v>113</v>
      </c>
      <c r="J242" s="145">
        <f>'Feuil1 ne pas supprimer'!K201</f>
        <v>0</v>
      </c>
      <c r="K242" s="43">
        <f t="shared" si="143"/>
        <v>0</v>
      </c>
      <c r="L242" s="145">
        <f>'Feuil1 ne pas supprimer'!N201</f>
        <v>44</v>
      </c>
      <c r="M242" s="43">
        <f t="shared" si="144"/>
        <v>38.938053097345133</v>
      </c>
      <c r="N242" s="145">
        <f>'Feuil1 ne pas supprimer'!Q201</f>
        <v>0</v>
      </c>
      <c r="O242" s="43">
        <f t="shared" si="145"/>
        <v>0</v>
      </c>
      <c r="P242" s="145">
        <f>'Feuil1 ne pas supprimer'!T201</f>
        <v>1</v>
      </c>
      <c r="Q242" s="43">
        <f t="shared" si="146"/>
        <v>0.88495575221238942</v>
      </c>
      <c r="R242" s="145">
        <f>'Feuil1 ne pas supprimer'!W201</f>
        <v>51</v>
      </c>
      <c r="S242" s="43">
        <f t="shared" si="147"/>
        <v>45.132743362831853</v>
      </c>
      <c r="T242" s="145">
        <f>'Feuil1 ne pas supprimer'!Z201</f>
        <v>1</v>
      </c>
      <c r="U242" s="43">
        <f t="shared" si="148"/>
        <v>0.88495575221238942</v>
      </c>
      <c r="V242" s="145">
        <f>'Feuil1 ne pas supprimer'!AC201</f>
        <v>10</v>
      </c>
      <c r="W242" s="43">
        <f t="shared" si="149"/>
        <v>8.8495575221238933</v>
      </c>
      <c r="X242" s="145">
        <f>'Feuil1 ne pas supprimer'!AF201</f>
        <v>0</v>
      </c>
      <c r="Y242" s="43">
        <f t="shared" si="150"/>
        <v>0</v>
      </c>
      <c r="Z242" s="145">
        <f>'Feuil1 ne pas supprimer'!AI201</f>
        <v>6</v>
      </c>
      <c r="AA242" s="43">
        <f t="shared" si="151"/>
        <v>5.3097345132743365</v>
      </c>
    </row>
    <row r="243" spans="1:27" s="157" customFormat="1">
      <c r="A243" s="164" t="s">
        <v>104</v>
      </c>
      <c r="B243" s="164" t="str">
        <f>'Feuil1 ne pas supprimer'!C202</f>
        <v>Hiva Oa</v>
      </c>
      <c r="C243" s="164">
        <v>3</v>
      </c>
      <c r="D243" s="165">
        <f>'Feuil1 ne pas supprimer'!E202</f>
        <v>189</v>
      </c>
      <c r="E243" s="165">
        <f>'Feuil1 ne pas supprimer'!F202</f>
        <v>133</v>
      </c>
      <c r="F243" s="165">
        <f t="shared" si="142"/>
        <v>56</v>
      </c>
      <c r="G243" s="166">
        <f t="shared" si="141"/>
        <v>70.370370370370367</v>
      </c>
      <c r="H243" s="165">
        <f>'Feuil1 ne pas supprimer'!H202</f>
        <v>0</v>
      </c>
      <c r="I243" s="167">
        <f>'Feuil1 ne pas supprimer'!I202</f>
        <v>133</v>
      </c>
      <c r="J243" s="145">
        <f>'Feuil1 ne pas supprimer'!K202</f>
        <v>0</v>
      </c>
      <c r="K243" s="43">
        <f t="shared" si="143"/>
        <v>0</v>
      </c>
      <c r="L243" s="145">
        <f>'Feuil1 ne pas supprimer'!N202</f>
        <v>46</v>
      </c>
      <c r="M243" s="43">
        <f t="shared" si="144"/>
        <v>34.586466165413533</v>
      </c>
      <c r="N243" s="145">
        <f>'Feuil1 ne pas supprimer'!Q202</f>
        <v>21</v>
      </c>
      <c r="O243" s="43">
        <f t="shared" si="145"/>
        <v>15.789473684210526</v>
      </c>
      <c r="P243" s="145">
        <f>'Feuil1 ne pas supprimer'!T202</f>
        <v>0</v>
      </c>
      <c r="Q243" s="43">
        <f t="shared" si="146"/>
        <v>0</v>
      </c>
      <c r="R243" s="145">
        <f>'Feuil1 ne pas supprimer'!W202</f>
        <v>57</v>
      </c>
      <c r="S243" s="43">
        <f t="shared" si="147"/>
        <v>42.857142857142854</v>
      </c>
      <c r="T243" s="145">
        <f>'Feuil1 ne pas supprimer'!Z202</f>
        <v>5</v>
      </c>
      <c r="U243" s="43">
        <f t="shared" si="148"/>
        <v>3.7593984962406015</v>
      </c>
      <c r="V243" s="145">
        <f>'Feuil1 ne pas supprimer'!AC202</f>
        <v>1</v>
      </c>
      <c r="W243" s="43">
        <f t="shared" si="149"/>
        <v>0.75187969924812026</v>
      </c>
      <c r="X243" s="145">
        <f>'Feuil1 ne pas supprimer'!AF202</f>
        <v>2</v>
      </c>
      <c r="Y243" s="43">
        <f t="shared" si="150"/>
        <v>1.5037593984962405</v>
      </c>
      <c r="Z243" s="145">
        <f>'Feuil1 ne pas supprimer'!AI202</f>
        <v>1</v>
      </c>
      <c r="AA243" s="43">
        <f t="shared" si="151"/>
        <v>0.75187969924812026</v>
      </c>
    </row>
    <row r="244" spans="1:27" s="157" customFormat="1">
      <c r="A244" s="164" t="s">
        <v>104</v>
      </c>
      <c r="B244" s="164" t="str">
        <f>'Feuil1 ne pas supprimer'!C203</f>
        <v>Hiva Oa</v>
      </c>
      <c r="C244" s="164">
        <v>4</v>
      </c>
      <c r="D244" s="165">
        <f>'Feuil1 ne pas supprimer'!E203</f>
        <v>61</v>
      </c>
      <c r="E244" s="165">
        <f>'Feuil1 ne pas supprimer'!F203</f>
        <v>41</v>
      </c>
      <c r="F244" s="165">
        <f t="shared" si="142"/>
        <v>20</v>
      </c>
      <c r="G244" s="166">
        <f t="shared" si="141"/>
        <v>67.213114754098356</v>
      </c>
      <c r="H244" s="165">
        <f>'Feuil1 ne pas supprimer'!H203</f>
        <v>0</v>
      </c>
      <c r="I244" s="167">
        <f>'Feuil1 ne pas supprimer'!I203</f>
        <v>41</v>
      </c>
      <c r="J244" s="145">
        <f>'Feuil1 ne pas supprimer'!K203</f>
        <v>0</v>
      </c>
      <c r="K244" s="43">
        <f t="shared" si="143"/>
        <v>0</v>
      </c>
      <c r="L244" s="145">
        <f>'Feuil1 ne pas supprimer'!N203</f>
        <v>9</v>
      </c>
      <c r="M244" s="43">
        <f t="shared" si="144"/>
        <v>21.951219512195124</v>
      </c>
      <c r="N244" s="145">
        <f>'Feuil1 ne pas supprimer'!Q203</f>
        <v>1</v>
      </c>
      <c r="O244" s="43">
        <f t="shared" si="145"/>
        <v>2.4390243902439024</v>
      </c>
      <c r="P244" s="145">
        <f>'Feuil1 ne pas supprimer'!T203</f>
        <v>0</v>
      </c>
      <c r="Q244" s="43">
        <f t="shared" si="146"/>
        <v>0</v>
      </c>
      <c r="R244" s="145">
        <f>'Feuil1 ne pas supprimer'!W203</f>
        <v>25</v>
      </c>
      <c r="S244" s="43">
        <f t="shared" si="147"/>
        <v>60.975609756097562</v>
      </c>
      <c r="T244" s="145">
        <f>'Feuil1 ne pas supprimer'!Z203</f>
        <v>0</v>
      </c>
      <c r="U244" s="43">
        <f t="shared" si="148"/>
        <v>0</v>
      </c>
      <c r="V244" s="145">
        <f>'Feuil1 ne pas supprimer'!AC203</f>
        <v>0</v>
      </c>
      <c r="W244" s="43">
        <f t="shared" si="149"/>
        <v>0</v>
      </c>
      <c r="X244" s="145">
        <f>'Feuil1 ne pas supprimer'!AF203</f>
        <v>2</v>
      </c>
      <c r="Y244" s="43">
        <f t="shared" si="150"/>
        <v>4.8780487804878048</v>
      </c>
      <c r="Z244" s="145">
        <f>'Feuil1 ne pas supprimer'!AI203</f>
        <v>4</v>
      </c>
      <c r="AA244" s="43">
        <f t="shared" si="151"/>
        <v>9.7560975609756095</v>
      </c>
    </row>
    <row r="245" spans="1:27" s="157" customFormat="1">
      <c r="A245" s="164" t="s">
        <v>104</v>
      </c>
      <c r="B245" s="164" t="str">
        <f>'Feuil1 ne pas supprimer'!C204</f>
        <v>Hiva Oa</v>
      </c>
      <c r="C245" s="164">
        <v>5</v>
      </c>
      <c r="D245" s="165">
        <f>'Feuil1 ne pas supprimer'!E204</f>
        <v>238</v>
      </c>
      <c r="E245" s="165">
        <f>'Feuil1 ne pas supprimer'!F204</f>
        <v>195</v>
      </c>
      <c r="F245" s="165">
        <v>0</v>
      </c>
      <c r="G245" s="166">
        <f t="shared" si="141"/>
        <v>81.932773109243698</v>
      </c>
      <c r="H245" s="165">
        <f>'Feuil1 ne pas supprimer'!H204</f>
        <v>1</v>
      </c>
      <c r="I245" s="167">
        <f>'Feuil1 ne pas supprimer'!I204</f>
        <v>194</v>
      </c>
      <c r="J245" s="145">
        <f>'Feuil1 ne pas supprimer'!K204</f>
        <v>0</v>
      </c>
      <c r="K245" s="43">
        <f t="shared" si="143"/>
        <v>0</v>
      </c>
      <c r="L245" s="145">
        <f>'Feuil1 ne pas supprimer'!N204</f>
        <v>65</v>
      </c>
      <c r="M245" s="43">
        <f t="shared" si="144"/>
        <v>33.505154639175252</v>
      </c>
      <c r="N245" s="145">
        <f>'Feuil1 ne pas supprimer'!Q204</f>
        <v>0</v>
      </c>
      <c r="O245" s="43">
        <f t="shared" si="145"/>
        <v>0</v>
      </c>
      <c r="P245" s="145">
        <f>'Feuil1 ne pas supprimer'!T204</f>
        <v>0</v>
      </c>
      <c r="Q245" s="43">
        <f t="shared" si="146"/>
        <v>0</v>
      </c>
      <c r="R245" s="145">
        <f>'Feuil1 ne pas supprimer'!W204</f>
        <v>103</v>
      </c>
      <c r="S245" s="43">
        <f t="shared" si="147"/>
        <v>53.092783505154642</v>
      </c>
      <c r="T245" s="145">
        <f>'Feuil1 ne pas supprimer'!Z204</f>
        <v>4</v>
      </c>
      <c r="U245" s="43">
        <f t="shared" si="148"/>
        <v>2.0618556701030926</v>
      </c>
      <c r="V245" s="145">
        <f>'Feuil1 ne pas supprimer'!AC204</f>
        <v>1</v>
      </c>
      <c r="W245" s="43">
        <f t="shared" si="149"/>
        <v>0.51546391752577314</v>
      </c>
      <c r="X245" s="145">
        <f>'Feuil1 ne pas supprimer'!AF204</f>
        <v>10</v>
      </c>
      <c r="Y245" s="43">
        <f t="shared" si="150"/>
        <v>5.1546391752577314</v>
      </c>
      <c r="Z245" s="145">
        <f>'Feuil1 ne pas supprimer'!AI204</f>
        <v>11</v>
      </c>
      <c r="AA245" s="43">
        <f t="shared" si="151"/>
        <v>5.6701030927835054</v>
      </c>
    </row>
    <row r="246" spans="1:27" s="157" customFormat="1">
      <c r="A246" s="164" t="s">
        <v>104</v>
      </c>
      <c r="B246" s="164" t="str">
        <f>'Feuil1 ne pas supprimer'!C205</f>
        <v>Hiva Oa</v>
      </c>
      <c r="C246" s="164">
        <v>6</v>
      </c>
      <c r="D246" s="165">
        <f>'Feuil1 ne pas supprimer'!E205</f>
        <v>72</v>
      </c>
      <c r="E246" s="165">
        <f>'Feuil1 ne pas supprimer'!F205</f>
        <v>56</v>
      </c>
      <c r="F246" s="165">
        <v>0</v>
      </c>
      <c r="G246" s="166">
        <f t="shared" si="141"/>
        <v>77.777777777777786</v>
      </c>
      <c r="H246" s="165">
        <f>'Feuil1 ne pas supprimer'!H205</f>
        <v>0</v>
      </c>
      <c r="I246" s="167">
        <f>'Feuil1 ne pas supprimer'!I205</f>
        <v>56</v>
      </c>
      <c r="J246" s="145">
        <f>'Feuil1 ne pas supprimer'!K205</f>
        <v>0</v>
      </c>
      <c r="K246" s="43">
        <f t="shared" si="143"/>
        <v>0</v>
      </c>
      <c r="L246" s="145">
        <f>'Feuil1 ne pas supprimer'!N205</f>
        <v>22</v>
      </c>
      <c r="M246" s="43">
        <f t="shared" si="144"/>
        <v>39.285714285714285</v>
      </c>
      <c r="N246" s="145">
        <f>'Feuil1 ne pas supprimer'!Q205</f>
        <v>0</v>
      </c>
      <c r="O246" s="43">
        <f t="shared" si="145"/>
        <v>0</v>
      </c>
      <c r="P246" s="145">
        <f>'Feuil1 ne pas supprimer'!T205</f>
        <v>0</v>
      </c>
      <c r="Q246" s="43">
        <f t="shared" si="146"/>
        <v>0</v>
      </c>
      <c r="R246" s="145">
        <f>'Feuil1 ne pas supprimer'!W205</f>
        <v>33</v>
      </c>
      <c r="S246" s="43">
        <f t="shared" si="147"/>
        <v>58.928571428571431</v>
      </c>
      <c r="T246" s="145">
        <f>'Feuil1 ne pas supprimer'!Z205</f>
        <v>0</v>
      </c>
      <c r="U246" s="43">
        <f t="shared" si="148"/>
        <v>0</v>
      </c>
      <c r="V246" s="145">
        <f>'Feuil1 ne pas supprimer'!AC205</f>
        <v>1</v>
      </c>
      <c r="W246" s="43">
        <f t="shared" si="149"/>
        <v>1.7857142857142856</v>
      </c>
      <c r="X246" s="145">
        <f>'Feuil1 ne pas supprimer'!AF205</f>
        <v>0</v>
      </c>
      <c r="Y246" s="43">
        <f t="shared" si="150"/>
        <v>0</v>
      </c>
      <c r="Z246" s="145">
        <f>'Feuil1 ne pas supprimer'!AI205</f>
        <v>0</v>
      </c>
      <c r="AA246" s="43">
        <f t="shared" si="151"/>
        <v>0</v>
      </c>
    </row>
    <row r="247" spans="1:27">
      <c r="A247" s="3" t="s">
        <v>104</v>
      </c>
      <c r="B247" s="3" t="s">
        <v>65</v>
      </c>
      <c r="C247" s="3"/>
      <c r="D247" s="108">
        <f>SUM(D248:D252)</f>
        <v>2128</v>
      </c>
      <c r="E247" s="108">
        <f>SUM(E248:E252)</f>
        <v>1648</v>
      </c>
      <c r="F247" s="108">
        <f t="shared" ref="F247:F286" si="152">D247-E247</f>
        <v>480</v>
      </c>
      <c r="G247" s="14">
        <f>E247/D247*100</f>
        <v>77.443609022556387</v>
      </c>
      <c r="H247" s="108">
        <f>E247-I247</f>
        <v>25</v>
      </c>
      <c r="I247" s="117">
        <f>SUM(I248:I252)</f>
        <v>1623</v>
      </c>
      <c r="J247" s="108">
        <f>SUM(J248:J252)</f>
        <v>26</v>
      </c>
      <c r="K247" s="16">
        <f>J247/$I247*100</f>
        <v>1.6019716574245224</v>
      </c>
      <c r="L247" s="108">
        <f>SUM(L248:L252)</f>
        <v>574</v>
      </c>
      <c r="M247" s="16">
        <f>L247/$I247*100</f>
        <v>35.366605052372151</v>
      </c>
      <c r="N247" s="108">
        <f>SUM(N248:N252)</f>
        <v>4</v>
      </c>
      <c r="O247" s="16">
        <f>N247/$I247*100</f>
        <v>0.24645717806531117</v>
      </c>
      <c r="P247" s="108">
        <f>SUM(P248:P252)</f>
        <v>11</v>
      </c>
      <c r="Q247" s="16">
        <f>P247/$I247*100</f>
        <v>0.67775723967960566</v>
      </c>
      <c r="R247" s="108">
        <f>SUM(R248:R252)</f>
        <v>612</v>
      </c>
      <c r="S247" s="16">
        <f>R247/$I247*100</f>
        <v>37.707948243992604</v>
      </c>
      <c r="T247" s="108">
        <f>SUM(T248:T252)</f>
        <v>143</v>
      </c>
      <c r="U247" s="16">
        <f>T247/$I247*100</f>
        <v>8.8108441158348736</v>
      </c>
      <c r="V247" s="108">
        <f>SUM(V248:V252)</f>
        <v>40</v>
      </c>
      <c r="W247" s="16">
        <f>V247/$I247*100</f>
        <v>2.4645717806531113</v>
      </c>
      <c r="X247" s="108">
        <f>SUM(X248:X252)</f>
        <v>22</v>
      </c>
      <c r="Y247" s="16">
        <f>X247/$I247*100</f>
        <v>1.3555144793592113</v>
      </c>
      <c r="Z247" s="108">
        <f>SUM(Z248:Z252)</f>
        <v>191</v>
      </c>
      <c r="AA247" s="16">
        <f>Z247/$I247*100</f>
        <v>11.768330252618608</v>
      </c>
    </row>
    <row r="248" spans="1:27" s="157" customFormat="1">
      <c r="A248" s="164" t="s">
        <v>104</v>
      </c>
      <c r="B248" s="164" t="str">
        <f>'Feuil1 ne pas supprimer'!C206</f>
        <v>Nuku Hiva</v>
      </c>
      <c r="C248" s="164">
        <v>1</v>
      </c>
      <c r="D248" s="165">
        <f>'Feuil1 ne pas supprimer'!E206</f>
        <v>800</v>
      </c>
      <c r="E248" s="165">
        <f>'Feuil1 ne pas supprimer'!F206</f>
        <v>609</v>
      </c>
      <c r="F248" s="165">
        <f t="shared" si="152"/>
        <v>191</v>
      </c>
      <c r="G248" s="166">
        <f t="shared" si="141"/>
        <v>76.125</v>
      </c>
      <c r="H248" s="165">
        <f>'Feuil1 ne pas supprimer'!H206</f>
        <v>8</v>
      </c>
      <c r="I248" s="167">
        <f>'Feuil1 ne pas supprimer'!I206</f>
        <v>601</v>
      </c>
      <c r="J248" s="145">
        <f>'Feuil1 ne pas supprimer'!K206</f>
        <v>12</v>
      </c>
      <c r="K248" s="43">
        <f>J248/I248*100</f>
        <v>1.9966722129783694</v>
      </c>
      <c r="L248" s="145">
        <f>'Feuil1 ne pas supprimer'!N206</f>
        <v>179</v>
      </c>
      <c r="M248" s="43">
        <f>L248/I248*100</f>
        <v>29.783693843594012</v>
      </c>
      <c r="N248" s="145">
        <f>'Feuil1 ne pas supprimer'!Q206</f>
        <v>4</v>
      </c>
      <c r="O248" s="43">
        <f>N248/I248*100</f>
        <v>0.66555740432612309</v>
      </c>
      <c r="P248" s="145">
        <f>'Feuil1 ne pas supprimer'!T206</f>
        <v>6</v>
      </c>
      <c r="Q248" s="43">
        <f>P248/I248*100</f>
        <v>0.99833610648918469</v>
      </c>
      <c r="R248" s="145">
        <f>'Feuil1 ne pas supprimer'!W206</f>
        <v>252</v>
      </c>
      <c r="S248" s="43">
        <f>R248/I248*100</f>
        <v>41.930116472545755</v>
      </c>
      <c r="T248" s="145">
        <f>'Feuil1 ne pas supprimer'!Z206</f>
        <v>46</v>
      </c>
      <c r="U248" s="43">
        <f>T248/I248*100</f>
        <v>7.6539101497504163</v>
      </c>
      <c r="V248" s="145">
        <f>'Feuil1 ne pas supprimer'!AC206</f>
        <v>18</v>
      </c>
      <c r="W248" s="43">
        <f>V248/I248*100</f>
        <v>2.9950083194675541</v>
      </c>
      <c r="X248" s="145">
        <f>'Feuil1 ne pas supprimer'!AF206</f>
        <v>2</v>
      </c>
      <c r="Y248" s="43">
        <f>X248/I248*100</f>
        <v>0.33277870216306155</v>
      </c>
      <c r="Z248" s="145">
        <f>'Feuil1 ne pas supprimer'!AI206</f>
        <v>82</v>
      </c>
      <c r="AA248" s="43">
        <f>Z248/I248*100</f>
        <v>13.643926788685523</v>
      </c>
    </row>
    <row r="249" spans="1:27" s="157" customFormat="1">
      <c r="A249" s="164" t="s">
        <v>104</v>
      </c>
      <c r="B249" s="164" t="str">
        <f>'Feuil1 ne pas supprimer'!C207</f>
        <v>Nuku Hiva</v>
      </c>
      <c r="C249" s="164">
        <v>2</v>
      </c>
      <c r="D249" s="165">
        <f>'Feuil1 ne pas supprimer'!E207</f>
        <v>701</v>
      </c>
      <c r="E249" s="165">
        <f>'Feuil1 ne pas supprimer'!F207</f>
        <v>548</v>
      </c>
      <c r="F249" s="165">
        <f t="shared" si="152"/>
        <v>153</v>
      </c>
      <c r="G249" s="166">
        <f t="shared" si="141"/>
        <v>78.174037089871618</v>
      </c>
      <c r="H249" s="165">
        <f>'Feuil1 ne pas supprimer'!H207</f>
        <v>6</v>
      </c>
      <c r="I249" s="167">
        <f>'Feuil1 ne pas supprimer'!I207</f>
        <v>542</v>
      </c>
      <c r="J249" s="145">
        <f>'Feuil1 ne pas supprimer'!K207</f>
        <v>10</v>
      </c>
      <c r="K249" s="43">
        <f>J249/I249*100</f>
        <v>1.8450184501845017</v>
      </c>
      <c r="L249" s="145">
        <f>'Feuil1 ne pas supprimer'!N207</f>
        <v>231</v>
      </c>
      <c r="M249" s="43">
        <f>L249/I249*100</f>
        <v>42.61992619926199</v>
      </c>
      <c r="N249" s="145">
        <f>'Feuil1 ne pas supprimer'!Q207</f>
        <v>0</v>
      </c>
      <c r="O249" s="43">
        <f>N249/I249*100</f>
        <v>0</v>
      </c>
      <c r="P249" s="145">
        <f>'Feuil1 ne pas supprimer'!T207</f>
        <v>1</v>
      </c>
      <c r="Q249" s="43">
        <f>P249/I249*100</f>
        <v>0.18450184501845018</v>
      </c>
      <c r="R249" s="145">
        <f>'Feuil1 ne pas supprimer'!W207</f>
        <v>170</v>
      </c>
      <c r="S249" s="43">
        <f>R249/I249*100</f>
        <v>31.365313653136536</v>
      </c>
      <c r="T249" s="145">
        <f>'Feuil1 ne pas supprimer'!Z207</f>
        <v>51</v>
      </c>
      <c r="U249" s="43">
        <f>T249/I249*100</f>
        <v>9.4095940959409603</v>
      </c>
      <c r="V249" s="145">
        <f>'Feuil1 ne pas supprimer'!AC207</f>
        <v>8</v>
      </c>
      <c r="W249" s="43">
        <f>V249/I249*100</f>
        <v>1.4760147601476015</v>
      </c>
      <c r="X249" s="145">
        <f>'Feuil1 ne pas supprimer'!AF207</f>
        <v>15</v>
      </c>
      <c r="Y249" s="43">
        <f>X249/I249*100</f>
        <v>2.7675276752767526</v>
      </c>
      <c r="Z249" s="145">
        <f>'Feuil1 ne pas supprimer'!AI207</f>
        <v>56</v>
      </c>
      <c r="AA249" s="43">
        <f>Z249/I249*100</f>
        <v>10.332103321033211</v>
      </c>
    </row>
    <row r="250" spans="1:27" s="157" customFormat="1">
      <c r="A250" s="164" t="s">
        <v>104</v>
      </c>
      <c r="B250" s="164" t="str">
        <f>'Feuil1 ne pas supprimer'!C208</f>
        <v>Nuku Hiva</v>
      </c>
      <c r="C250" s="164">
        <v>3</v>
      </c>
      <c r="D250" s="165">
        <f>'Feuil1 ne pas supprimer'!E208</f>
        <v>336</v>
      </c>
      <c r="E250" s="165">
        <f>'Feuil1 ne pas supprimer'!F208</f>
        <v>251</v>
      </c>
      <c r="F250" s="165">
        <f t="shared" si="152"/>
        <v>85</v>
      </c>
      <c r="G250" s="166">
        <f t="shared" si="141"/>
        <v>74.702380952380949</v>
      </c>
      <c r="H250" s="165">
        <f>'Feuil1 ne pas supprimer'!H208</f>
        <v>9</v>
      </c>
      <c r="I250" s="167">
        <f>'Feuil1 ne pas supprimer'!I208</f>
        <v>242</v>
      </c>
      <c r="J250" s="145">
        <f>'Feuil1 ne pas supprimer'!K208</f>
        <v>0</v>
      </c>
      <c r="K250" s="43">
        <f>J250/I250*100</f>
        <v>0</v>
      </c>
      <c r="L250" s="145">
        <f>'Feuil1 ne pas supprimer'!N208</f>
        <v>87</v>
      </c>
      <c r="M250" s="43">
        <f>L250/I250*100</f>
        <v>35.950413223140501</v>
      </c>
      <c r="N250" s="145">
        <f>'Feuil1 ne pas supprimer'!Q208</f>
        <v>0</v>
      </c>
      <c r="O250" s="43">
        <f>N250/I250*100</f>
        <v>0</v>
      </c>
      <c r="P250" s="145">
        <f>'Feuil1 ne pas supprimer'!T208</f>
        <v>4</v>
      </c>
      <c r="Q250" s="43">
        <f>P250/I250*100</f>
        <v>1.6528925619834711</v>
      </c>
      <c r="R250" s="145">
        <f>'Feuil1 ne pas supprimer'!W208</f>
        <v>87</v>
      </c>
      <c r="S250" s="43">
        <f>R250/I250*100</f>
        <v>35.950413223140501</v>
      </c>
      <c r="T250" s="145">
        <f>'Feuil1 ne pas supprimer'!Z208</f>
        <v>29</v>
      </c>
      <c r="U250" s="43">
        <f>T250/I250*100</f>
        <v>11.983471074380166</v>
      </c>
      <c r="V250" s="145">
        <f>'Feuil1 ne pas supprimer'!AC208</f>
        <v>5</v>
      </c>
      <c r="W250" s="43">
        <f>V250/I250*100</f>
        <v>2.0661157024793391</v>
      </c>
      <c r="X250" s="145">
        <f>'Feuil1 ne pas supprimer'!AF208</f>
        <v>3</v>
      </c>
      <c r="Y250" s="43">
        <f>X250/I250*100</f>
        <v>1.2396694214876034</v>
      </c>
      <c r="Z250" s="145">
        <f>'Feuil1 ne pas supprimer'!AI208</f>
        <v>27</v>
      </c>
      <c r="AA250" s="43">
        <f>Z250/I250*100</f>
        <v>11.15702479338843</v>
      </c>
    </row>
    <row r="251" spans="1:27" s="157" customFormat="1">
      <c r="A251" s="164" t="s">
        <v>104</v>
      </c>
      <c r="B251" s="164" t="str">
        <f>'Feuil1 ne pas supprimer'!C209</f>
        <v>Nuku Hiva</v>
      </c>
      <c r="C251" s="164">
        <v>4</v>
      </c>
      <c r="D251" s="165">
        <f>'Feuil1 ne pas supprimer'!E209</f>
        <v>163</v>
      </c>
      <c r="E251" s="165">
        <f>'Feuil1 ne pas supprimer'!F209</f>
        <v>132</v>
      </c>
      <c r="F251" s="165">
        <f t="shared" si="152"/>
        <v>31</v>
      </c>
      <c r="G251" s="166">
        <f t="shared" si="141"/>
        <v>80.981595092024534</v>
      </c>
      <c r="H251" s="165">
        <f>'Feuil1 ne pas supprimer'!H209</f>
        <v>0</v>
      </c>
      <c r="I251" s="167">
        <f>'Feuil1 ne pas supprimer'!I209</f>
        <v>132</v>
      </c>
      <c r="J251" s="145">
        <f>'Feuil1 ne pas supprimer'!K209</f>
        <v>4</v>
      </c>
      <c r="K251" s="43">
        <f>J251/I251*100</f>
        <v>3.0303030303030303</v>
      </c>
      <c r="L251" s="145">
        <f>'Feuil1 ne pas supprimer'!N209</f>
        <v>41</v>
      </c>
      <c r="M251" s="43">
        <f>L251/I251*100</f>
        <v>31.060606060606062</v>
      </c>
      <c r="N251" s="145">
        <f>'Feuil1 ne pas supprimer'!Q209</f>
        <v>0</v>
      </c>
      <c r="O251" s="43">
        <f>N251/I251*100</f>
        <v>0</v>
      </c>
      <c r="P251" s="145">
        <f>'Feuil1 ne pas supprimer'!T209</f>
        <v>0</v>
      </c>
      <c r="Q251" s="43">
        <f>P251/I251*100</f>
        <v>0</v>
      </c>
      <c r="R251" s="145">
        <f>'Feuil1 ne pas supprimer'!W209</f>
        <v>51</v>
      </c>
      <c r="S251" s="43">
        <f>R251/I251*100</f>
        <v>38.636363636363633</v>
      </c>
      <c r="T251" s="145">
        <f>'Feuil1 ne pas supprimer'!Z209</f>
        <v>9</v>
      </c>
      <c r="U251" s="43">
        <f>T251/I251*100</f>
        <v>6.8181818181818175</v>
      </c>
      <c r="V251" s="145">
        <f>'Feuil1 ne pas supprimer'!AC209</f>
        <v>5</v>
      </c>
      <c r="W251" s="43">
        <f>V251/I251*100</f>
        <v>3.7878787878787881</v>
      </c>
      <c r="X251" s="145">
        <f>'Feuil1 ne pas supprimer'!AF209</f>
        <v>1</v>
      </c>
      <c r="Y251" s="43">
        <f>X251/I251*100</f>
        <v>0.75757575757575757</v>
      </c>
      <c r="Z251" s="145">
        <f>'Feuil1 ne pas supprimer'!AI209</f>
        <v>21</v>
      </c>
      <c r="AA251" s="43">
        <f>Z251/I251*100</f>
        <v>15.909090909090908</v>
      </c>
    </row>
    <row r="252" spans="1:27" s="157" customFormat="1">
      <c r="A252" s="164" t="s">
        <v>104</v>
      </c>
      <c r="B252" s="164" t="str">
        <f>'Feuil1 ne pas supprimer'!C210</f>
        <v>Nuku Hiva</v>
      </c>
      <c r="C252" s="164">
        <v>5</v>
      </c>
      <c r="D252" s="165">
        <f>'Feuil1 ne pas supprimer'!E210</f>
        <v>128</v>
      </c>
      <c r="E252" s="165">
        <f>'Feuil1 ne pas supprimer'!F210</f>
        <v>108</v>
      </c>
      <c r="F252" s="165">
        <f t="shared" si="152"/>
        <v>20</v>
      </c>
      <c r="G252" s="166">
        <f t="shared" si="141"/>
        <v>84.375</v>
      </c>
      <c r="H252" s="165">
        <f>'Feuil1 ne pas supprimer'!H210</f>
        <v>2</v>
      </c>
      <c r="I252" s="167">
        <f>'Feuil1 ne pas supprimer'!I210</f>
        <v>106</v>
      </c>
      <c r="J252" s="145">
        <f>'Feuil1 ne pas supprimer'!K210</f>
        <v>0</v>
      </c>
      <c r="K252" s="43">
        <f>J252/I252*100</f>
        <v>0</v>
      </c>
      <c r="L252" s="145">
        <f>'Feuil1 ne pas supprimer'!N210</f>
        <v>36</v>
      </c>
      <c r="M252" s="43">
        <f>L252/I252*100</f>
        <v>33.962264150943398</v>
      </c>
      <c r="N252" s="145">
        <f>'Feuil1 ne pas supprimer'!Q210</f>
        <v>0</v>
      </c>
      <c r="O252" s="43">
        <f>N252/I252*100</f>
        <v>0</v>
      </c>
      <c r="P252" s="145">
        <f>'Feuil1 ne pas supprimer'!T210</f>
        <v>0</v>
      </c>
      <c r="Q252" s="43">
        <f>P252/I252*100</f>
        <v>0</v>
      </c>
      <c r="R252" s="145">
        <f>'Feuil1 ne pas supprimer'!W210</f>
        <v>52</v>
      </c>
      <c r="S252" s="43">
        <f>R252/I252*100</f>
        <v>49.056603773584904</v>
      </c>
      <c r="T252" s="145">
        <f>'Feuil1 ne pas supprimer'!Z210</f>
        <v>8</v>
      </c>
      <c r="U252" s="43">
        <f>T252/I252*100</f>
        <v>7.5471698113207548</v>
      </c>
      <c r="V252" s="145">
        <f>'Feuil1 ne pas supprimer'!AC210</f>
        <v>4</v>
      </c>
      <c r="W252" s="43">
        <f>V252/I252*100</f>
        <v>3.7735849056603774</v>
      </c>
      <c r="X252" s="145">
        <f>'Feuil1 ne pas supprimer'!AF210</f>
        <v>1</v>
      </c>
      <c r="Y252" s="43">
        <f>X252/I252*100</f>
        <v>0.94339622641509435</v>
      </c>
      <c r="Z252" s="145">
        <f>'Feuil1 ne pas supprimer'!AI210</f>
        <v>5</v>
      </c>
      <c r="AA252" s="43">
        <f>Z252/I252*100</f>
        <v>4.716981132075472</v>
      </c>
    </row>
    <row r="253" spans="1:27">
      <c r="A253" s="3" t="s">
        <v>104</v>
      </c>
      <c r="B253" s="3" t="s">
        <v>66</v>
      </c>
      <c r="C253" s="3"/>
      <c r="D253" s="108">
        <f>SUM(D254:D257)</f>
        <v>608</v>
      </c>
      <c r="E253" s="108">
        <f>SUM(E254:E257)</f>
        <v>435</v>
      </c>
      <c r="F253" s="108">
        <f t="shared" si="152"/>
        <v>173</v>
      </c>
      <c r="G253" s="14">
        <f>E253/D253*100</f>
        <v>71.546052631578945</v>
      </c>
      <c r="H253" s="108">
        <f>E253-I253</f>
        <v>3</v>
      </c>
      <c r="I253" s="117">
        <f>SUM(I254:I257)</f>
        <v>432</v>
      </c>
      <c r="J253" s="108">
        <f>SUM(J254:J257)</f>
        <v>2</v>
      </c>
      <c r="K253" s="16">
        <f>J253/$I253*100</f>
        <v>0.46296296296296291</v>
      </c>
      <c r="L253" s="108">
        <f>SUM(L254:L257)</f>
        <v>49</v>
      </c>
      <c r="M253" s="16">
        <f>L253/$I253*100</f>
        <v>11.342592592592593</v>
      </c>
      <c r="N253" s="108">
        <f>SUM(N254:N257)</f>
        <v>1</v>
      </c>
      <c r="O253" s="16">
        <f>N253/$I253*100</f>
        <v>0.23148148148148145</v>
      </c>
      <c r="P253" s="108">
        <f>SUM(P254:P257)</f>
        <v>14</v>
      </c>
      <c r="Q253" s="16">
        <f>P253/$I253*100</f>
        <v>3.2407407407407405</v>
      </c>
      <c r="R253" s="108">
        <f>SUM(R254:R257)</f>
        <v>272</v>
      </c>
      <c r="S253" s="16">
        <f>R253/$I253*100</f>
        <v>62.962962962962962</v>
      </c>
      <c r="T253" s="108">
        <f>SUM(T254:T257)</f>
        <v>31</v>
      </c>
      <c r="U253" s="16">
        <f>T253/$I253*100</f>
        <v>7.1759259259259256</v>
      </c>
      <c r="V253" s="108">
        <f>SUM(V254:V257)</f>
        <v>28</v>
      </c>
      <c r="W253" s="16">
        <f>V253/$I253*100</f>
        <v>6.481481481481481</v>
      </c>
      <c r="X253" s="108">
        <f>SUM(X254:X257)</f>
        <v>22</v>
      </c>
      <c r="Y253" s="16">
        <f>X253/$I253*100</f>
        <v>5.0925925925925926</v>
      </c>
      <c r="Z253" s="108">
        <f>SUM(Z254:Z257)</f>
        <v>13</v>
      </c>
      <c r="AA253" s="16">
        <f>Z253/$I253*100</f>
        <v>3.0092592592592591</v>
      </c>
    </row>
    <row r="254" spans="1:27" s="157" customFormat="1">
      <c r="A254" s="164" t="s">
        <v>104</v>
      </c>
      <c r="B254" s="164" t="str">
        <f>'Feuil1 ne pas supprimer'!C211</f>
        <v>Tahuata</v>
      </c>
      <c r="C254" s="164">
        <v>1</v>
      </c>
      <c r="D254" s="165">
        <f>'Feuil1 ne pas supprimer'!E211</f>
        <v>280</v>
      </c>
      <c r="E254" s="165">
        <f>'Feuil1 ne pas supprimer'!F211</f>
        <v>197</v>
      </c>
      <c r="F254" s="165">
        <f t="shared" si="152"/>
        <v>83</v>
      </c>
      <c r="G254" s="166">
        <f t="shared" si="141"/>
        <v>70.357142857142861</v>
      </c>
      <c r="H254" s="165">
        <f>'Feuil1 ne pas supprimer'!H211</f>
        <v>1</v>
      </c>
      <c r="I254" s="167">
        <f>'Feuil1 ne pas supprimer'!I211</f>
        <v>196</v>
      </c>
      <c r="J254" s="145">
        <f>'Feuil1 ne pas supprimer'!K211</f>
        <v>2</v>
      </c>
      <c r="K254" s="43">
        <f>J254/I254*100</f>
        <v>1.0204081632653061</v>
      </c>
      <c r="L254" s="145">
        <f>'Feuil1 ne pas supprimer'!N211</f>
        <v>30</v>
      </c>
      <c r="M254" s="43">
        <f>L254/I254*100</f>
        <v>15.306122448979592</v>
      </c>
      <c r="N254" s="145">
        <f>'Feuil1 ne pas supprimer'!Q211</f>
        <v>0</v>
      </c>
      <c r="O254" s="43">
        <f>N254/I254*100</f>
        <v>0</v>
      </c>
      <c r="P254" s="145">
        <f>'Feuil1 ne pas supprimer'!T211</f>
        <v>7</v>
      </c>
      <c r="Q254" s="43">
        <f>P254/I254*100</f>
        <v>3.5714285714285712</v>
      </c>
      <c r="R254" s="145">
        <f>'Feuil1 ne pas supprimer'!W211</f>
        <v>133</v>
      </c>
      <c r="S254" s="43">
        <f>R254/I254*100</f>
        <v>67.857142857142861</v>
      </c>
      <c r="T254" s="145">
        <f>'Feuil1 ne pas supprimer'!Z211</f>
        <v>11</v>
      </c>
      <c r="U254" s="43">
        <f>T254/I254*100</f>
        <v>5.6122448979591839</v>
      </c>
      <c r="V254" s="145">
        <f>'Feuil1 ne pas supprimer'!AC211</f>
        <v>6</v>
      </c>
      <c r="W254" s="43">
        <f>V254/I254*100</f>
        <v>3.0612244897959182</v>
      </c>
      <c r="X254" s="145">
        <f>'Feuil1 ne pas supprimer'!AF211</f>
        <v>2</v>
      </c>
      <c r="Y254" s="43">
        <f>X254/I254*100</f>
        <v>1.0204081632653061</v>
      </c>
      <c r="Z254" s="145">
        <f>'Feuil1 ne pas supprimer'!AI211</f>
        <v>5</v>
      </c>
      <c r="AA254" s="43">
        <f>Z254/I254*100</f>
        <v>2.5510204081632653</v>
      </c>
    </row>
    <row r="255" spans="1:27" s="157" customFormat="1">
      <c r="A255" s="164" t="s">
        <v>104</v>
      </c>
      <c r="B255" s="164" t="str">
        <f>'Feuil1 ne pas supprimer'!C212</f>
        <v>Tahuata</v>
      </c>
      <c r="C255" s="164">
        <v>2</v>
      </c>
      <c r="D255" s="165">
        <f>'Feuil1 ne pas supprimer'!E212</f>
        <v>127</v>
      </c>
      <c r="E255" s="165">
        <f>'Feuil1 ne pas supprimer'!F212</f>
        <v>86</v>
      </c>
      <c r="F255" s="165">
        <f t="shared" si="152"/>
        <v>41</v>
      </c>
      <c r="G255" s="166">
        <f t="shared" si="141"/>
        <v>67.716535433070874</v>
      </c>
      <c r="H255" s="165">
        <f>'Feuil1 ne pas supprimer'!H212</f>
        <v>1</v>
      </c>
      <c r="I255" s="167">
        <f>'Feuil1 ne pas supprimer'!I212</f>
        <v>85</v>
      </c>
      <c r="J255" s="145">
        <f>'Feuil1 ne pas supprimer'!K212</f>
        <v>0</v>
      </c>
      <c r="K255" s="43">
        <f>J255/I255*100</f>
        <v>0</v>
      </c>
      <c r="L255" s="145">
        <f>'Feuil1 ne pas supprimer'!N212</f>
        <v>4</v>
      </c>
      <c r="M255" s="43">
        <f>L255/I255*100</f>
        <v>4.7058823529411766</v>
      </c>
      <c r="N255" s="145">
        <f>'Feuil1 ne pas supprimer'!Q212</f>
        <v>1</v>
      </c>
      <c r="O255" s="43">
        <f>N255/I255*100</f>
        <v>1.1764705882352942</v>
      </c>
      <c r="P255" s="145">
        <f>'Feuil1 ne pas supprimer'!T212</f>
        <v>4</v>
      </c>
      <c r="Q255" s="43">
        <f>P255/I255*100</f>
        <v>4.7058823529411766</v>
      </c>
      <c r="R255" s="145">
        <f>'Feuil1 ne pas supprimer'!W212</f>
        <v>45</v>
      </c>
      <c r="S255" s="43">
        <f>R255/I255*100</f>
        <v>52.941176470588239</v>
      </c>
      <c r="T255" s="145">
        <f>'Feuil1 ne pas supprimer'!Z212</f>
        <v>11</v>
      </c>
      <c r="U255" s="43">
        <f>T255/I255*100</f>
        <v>12.941176470588237</v>
      </c>
      <c r="V255" s="145">
        <f>'Feuil1 ne pas supprimer'!AC212</f>
        <v>13</v>
      </c>
      <c r="W255" s="43">
        <f>V255/I255*100</f>
        <v>15.294117647058824</v>
      </c>
      <c r="X255" s="145">
        <f>'Feuil1 ne pas supprimer'!AF212</f>
        <v>6</v>
      </c>
      <c r="Y255" s="43">
        <f>X255/I255*100</f>
        <v>7.0588235294117645</v>
      </c>
      <c r="Z255" s="145">
        <f>'Feuil1 ne pas supprimer'!AI212</f>
        <v>1</v>
      </c>
      <c r="AA255" s="43">
        <f>Z255/I255*100</f>
        <v>1.1764705882352942</v>
      </c>
    </row>
    <row r="256" spans="1:27" s="157" customFormat="1">
      <c r="A256" s="164" t="s">
        <v>104</v>
      </c>
      <c r="B256" s="164" t="str">
        <f>'Feuil1 ne pas supprimer'!C213</f>
        <v>Tahuata</v>
      </c>
      <c r="C256" s="164">
        <v>3</v>
      </c>
      <c r="D256" s="165">
        <f>'Feuil1 ne pas supprimer'!E213</f>
        <v>119</v>
      </c>
      <c r="E256" s="165">
        <f>'Feuil1 ne pas supprimer'!F213</f>
        <v>85</v>
      </c>
      <c r="F256" s="165">
        <f t="shared" si="152"/>
        <v>34</v>
      </c>
      <c r="G256" s="166">
        <f t="shared" si="141"/>
        <v>71.428571428571431</v>
      </c>
      <c r="H256" s="165">
        <f>'Feuil1 ne pas supprimer'!H213</f>
        <v>1</v>
      </c>
      <c r="I256" s="167">
        <f>'Feuil1 ne pas supprimer'!I213</f>
        <v>84</v>
      </c>
      <c r="J256" s="145">
        <f>'Feuil1 ne pas supprimer'!K213</f>
        <v>0</v>
      </c>
      <c r="K256" s="43">
        <f>J256/I256*100</f>
        <v>0</v>
      </c>
      <c r="L256" s="145">
        <f>'Feuil1 ne pas supprimer'!N213</f>
        <v>14</v>
      </c>
      <c r="M256" s="43">
        <f>L256/I256*100</f>
        <v>16.666666666666664</v>
      </c>
      <c r="N256" s="145">
        <f>'Feuil1 ne pas supprimer'!Q213</f>
        <v>0</v>
      </c>
      <c r="O256" s="43">
        <f>N256/I256*100</f>
        <v>0</v>
      </c>
      <c r="P256" s="145">
        <f>'Feuil1 ne pas supprimer'!T213</f>
        <v>3</v>
      </c>
      <c r="Q256" s="43">
        <f>P256/I256*100</f>
        <v>3.5714285714285712</v>
      </c>
      <c r="R256" s="145">
        <f>'Feuil1 ne pas supprimer'!W213</f>
        <v>54</v>
      </c>
      <c r="S256" s="43">
        <f>R256/I256*100</f>
        <v>64.285714285714292</v>
      </c>
      <c r="T256" s="145">
        <f>'Feuil1 ne pas supprimer'!Z213</f>
        <v>5</v>
      </c>
      <c r="U256" s="43">
        <f>T256/I256*100</f>
        <v>5.9523809523809517</v>
      </c>
      <c r="V256" s="145">
        <f>'Feuil1 ne pas supprimer'!AC213</f>
        <v>3</v>
      </c>
      <c r="W256" s="43">
        <f>V256/I256*100</f>
        <v>3.5714285714285712</v>
      </c>
      <c r="X256" s="145">
        <f>'Feuil1 ne pas supprimer'!AF213</f>
        <v>2</v>
      </c>
      <c r="Y256" s="43">
        <f>X256/I256*100</f>
        <v>2.3809523809523809</v>
      </c>
      <c r="Z256" s="145">
        <f>'Feuil1 ne pas supprimer'!AI213</f>
        <v>3</v>
      </c>
      <c r="AA256" s="43">
        <f>Z256/I256*100</f>
        <v>3.5714285714285712</v>
      </c>
    </row>
    <row r="257" spans="1:27" s="157" customFormat="1">
      <c r="A257" s="164" t="s">
        <v>104</v>
      </c>
      <c r="B257" s="164" t="str">
        <f>'Feuil1 ne pas supprimer'!C214</f>
        <v>Tahuata</v>
      </c>
      <c r="C257" s="164">
        <v>4</v>
      </c>
      <c r="D257" s="165">
        <f>'Feuil1 ne pas supprimer'!E214</f>
        <v>82</v>
      </c>
      <c r="E257" s="165">
        <f>'Feuil1 ne pas supprimer'!F214</f>
        <v>67</v>
      </c>
      <c r="F257" s="165">
        <f t="shared" si="152"/>
        <v>15</v>
      </c>
      <c r="G257" s="166">
        <f t="shared" si="141"/>
        <v>81.707317073170728</v>
      </c>
      <c r="H257" s="165">
        <f>'Feuil1 ne pas supprimer'!H214</f>
        <v>0</v>
      </c>
      <c r="I257" s="167">
        <f>'Feuil1 ne pas supprimer'!I214</f>
        <v>67</v>
      </c>
      <c r="J257" s="145">
        <f>'Feuil1 ne pas supprimer'!K214</f>
        <v>0</v>
      </c>
      <c r="K257" s="43">
        <f>J257/I257*100</f>
        <v>0</v>
      </c>
      <c r="L257" s="145">
        <f>'Feuil1 ne pas supprimer'!N214</f>
        <v>1</v>
      </c>
      <c r="M257" s="43">
        <f>L257/I257*100</f>
        <v>1.4925373134328357</v>
      </c>
      <c r="N257" s="145">
        <f>'Feuil1 ne pas supprimer'!Q214</f>
        <v>0</v>
      </c>
      <c r="O257" s="43">
        <f>N257/I257*100</f>
        <v>0</v>
      </c>
      <c r="P257" s="145">
        <f>'Feuil1 ne pas supprimer'!T214</f>
        <v>0</v>
      </c>
      <c r="Q257" s="43">
        <f>P257/I257*100</f>
        <v>0</v>
      </c>
      <c r="R257" s="145">
        <f>'Feuil1 ne pas supprimer'!W214</f>
        <v>40</v>
      </c>
      <c r="S257" s="43">
        <f>R257/I257*100</f>
        <v>59.701492537313428</v>
      </c>
      <c r="T257" s="145">
        <f>'Feuil1 ne pas supprimer'!Z214</f>
        <v>4</v>
      </c>
      <c r="U257" s="43">
        <f>T257/I257*100</f>
        <v>5.9701492537313428</v>
      </c>
      <c r="V257" s="145">
        <f>'Feuil1 ne pas supprimer'!AC214</f>
        <v>6</v>
      </c>
      <c r="W257" s="43">
        <f>V257/I257*100</f>
        <v>8.9552238805970141</v>
      </c>
      <c r="X257" s="145">
        <f>'Feuil1 ne pas supprimer'!AF214</f>
        <v>12</v>
      </c>
      <c r="Y257" s="43">
        <f>X257/I257*100</f>
        <v>17.910447761194028</v>
      </c>
      <c r="Z257" s="145">
        <f>'Feuil1 ne pas supprimer'!AI214</f>
        <v>4</v>
      </c>
      <c r="AA257" s="43">
        <f>Z257/I257*100</f>
        <v>5.9701492537313428</v>
      </c>
    </row>
    <row r="258" spans="1:27">
      <c r="A258" s="3" t="s">
        <v>104</v>
      </c>
      <c r="B258" s="3" t="s">
        <v>67</v>
      </c>
      <c r="C258" s="3"/>
      <c r="D258" s="108">
        <f>SUM(D259:D260)</f>
        <v>497</v>
      </c>
      <c r="E258" s="108">
        <f>SUM(E259:E260)</f>
        <v>390</v>
      </c>
      <c r="F258" s="108">
        <f t="shared" si="152"/>
        <v>107</v>
      </c>
      <c r="G258" s="14">
        <f>E258/D258*100</f>
        <v>78.470824949698198</v>
      </c>
      <c r="H258" s="108">
        <f>E258-I258</f>
        <v>2</v>
      </c>
      <c r="I258" s="117">
        <f>SUM(I259:I260)</f>
        <v>388</v>
      </c>
      <c r="J258" s="108">
        <f>SUM(J259:J260)</f>
        <v>1</v>
      </c>
      <c r="K258" s="16">
        <f>J258/$I258*100</f>
        <v>0.25773195876288657</v>
      </c>
      <c r="L258" s="108">
        <f>SUM(L259:L260)</f>
        <v>57</v>
      </c>
      <c r="M258" s="16">
        <f>L258/$I258*100</f>
        <v>14.690721649484537</v>
      </c>
      <c r="N258" s="108">
        <f>SUM(N259:N260)</f>
        <v>24</v>
      </c>
      <c r="O258" s="16">
        <f>N258/$I258*100</f>
        <v>6.1855670103092786</v>
      </c>
      <c r="P258" s="108">
        <f>SUM(P259:P260)</f>
        <v>3</v>
      </c>
      <c r="Q258" s="16">
        <f>P258/$I258*100</f>
        <v>0.77319587628865982</v>
      </c>
      <c r="R258" s="108">
        <f>SUM(R259:R260)</f>
        <v>100</v>
      </c>
      <c r="S258" s="16">
        <f>R258/$I258*100</f>
        <v>25.773195876288657</v>
      </c>
      <c r="T258" s="108">
        <f>SUM(T259:T260)</f>
        <v>31</v>
      </c>
      <c r="U258" s="16">
        <f>T258/$I258*100</f>
        <v>7.9896907216494837</v>
      </c>
      <c r="V258" s="108">
        <f>SUM(V259:V260)</f>
        <v>6</v>
      </c>
      <c r="W258" s="16">
        <f>V258/$I258*100</f>
        <v>1.5463917525773196</v>
      </c>
      <c r="X258" s="108">
        <f>SUM(X259:X260)</f>
        <v>5</v>
      </c>
      <c r="Y258" s="16">
        <f>X258/$I258*100</f>
        <v>1.2886597938144329</v>
      </c>
      <c r="Z258" s="108">
        <f>SUM(Z259:Z260)</f>
        <v>161</v>
      </c>
      <c r="AA258" s="16">
        <f>Z258/$I258*100</f>
        <v>41.494845360824748</v>
      </c>
    </row>
    <row r="259" spans="1:27" s="157" customFormat="1">
      <c r="A259" s="164" t="s">
        <v>104</v>
      </c>
      <c r="B259" s="164" t="str">
        <f>'Feuil1 ne pas supprimer'!C215</f>
        <v>Ua Huka</v>
      </c>
      <c r="C259" s="164">
        <v>1</v>
      </c>
      <c r="D259" s="165">
        <f>'Feuil1 ne pas supprimer'!E215</f>
        <v>248</v>
      </c>
      <c r="E259" s="165">
        <f>'Feuil1 ne pas supprimer'!F215</f>
        <v>193</v>
      </c>
      <c r="F259" s="165">
        <f t="shared" si="152"/>
        <v>55</v>
      </c>
      <c r="G259" s="166">
        <f t="shared" si="141"/>
        <v>77.822580645161281</v>
      </c>
      <c r="H259" s="165">
        <f>'Feuil1 ne pas supprimer'!H215</f>
        <v>1</v>
      </c>
      <c r="I259" s="167">
        <f>'Feuil1 ne pas supprimer'!I215</f>
        <v>192</v>
      </c>
      <c r="J259" s="145">
        <f>'Feuil1 ne pas supprimer'!K215</f>
        <v>1</v>
      </c>
      <c r="K259" s="43">
        <f>J259/I259*100</f>
        <v>0.52083333333333326</v>
      </c>
      <c r="L259" s="145">
        <f>'Feuil1 ne pas supprimer'!N215</f>
        <v>23</v>
      </c>
      <c r="M259" s="43">
        <f>L259/I259*100</f>
        <v>11.979166666666668</v>
      </c>
      <c r="N259" s="145">
        <f>'Feuil1 ne pas supprimer'!Q215</f>
        <v>23</v>
      </c>
      <c r="O259" s="43">
        <f>N259/I259*100</f>
        <v>11.979166666666668</v>
      </c>
      <c r="P259" s="145">
        <f>'Feuil1 ne pas supprimer'!T215</f>
        <v>1</v>
      </c>
      <c r="Q259" s="43">
        <f>P259/I259*100</f>
        <v>0.52083333333333326</v>
      </c>
      <c r="R259" s="145">
        <f>'Feuil1 ne pas supprimer'!W215</f>
        <v>36</v>
      </c>
      <c r="S259" s="43">
        <f>R259/I259*100</f>
        <v>18.75</v>
      </c>
      <c r="T259" s="145">
        <f>'Feuil1 ne pas supprimer'!Z215</f>
        <v>20</v>
      </c>
      <c r="U259" s="43">
        <f>T259/I259*100</f>
        <v>10.416666666666668</v>
      </c>
      <c r="V259" s="145">
        <f>'Feuil1 ne pas supprimer'!AC215</f>
        <v>3</v>
      </c>
      <c r="W259" s="43">
        <f>V259/I259*100</f>
        <v>1.5625</v>
      </c>
      <c r="X259" s="145">
        <f>'Feuil1 ne pas supprimer'!AF215</f>
        <v>2</v>
      </c>
      <c r="Y259" s="43">
        <f>X259/I259*100</f>
        <v>1.0416666666666665</v>
      </c>
      <c r="Z259" s="145">
        <f>'Feuil1 ne pas supprimer'!AI215</f>
        <v>83</v>
      </c>
      <c r="AA259" s="43">
        <f>Z259/I259*100</f>
        <v>43.229166666666671</v>
      </c>
    </row>
    <row r="260" spans="1:27" s="157" customFormat="1">
      <c r="A260" s="164" t="s">
        <v>104</v>
      </c>
      <c r="B260" s="164" t="str">
        <f>'Feuil1 ne pas supprimer'!C216</f>
        <v>Ua Huka</v>
      </c>
      <c r="C260" s="164">
        <v>2</v>
      </c>
      <c r="D260" s="165">
        <f>'Feuil1 ne pas supprimer'!E216</f>
        <v>249</v>
      </c>
      <c r="E260" s="165">
        <f>'Feuil1 ne pas supprimer'!F216</f>
        <v>197</v>
      </c>
      <c r="F260" s="165">
        <f t="shared" si="152"/>
        <v>52</v>
      </c>
      <c r="G260" s="166">
        <f t="shared" si="141"/>
        <v>79.116465863453811</v>
      </c>
      <c r="H260" s="165">
        <f>'Feuil1 ne pas supprimer'!H216</f>
        <v>1</v>
      </c>
      <c r="I260" s="167">
        <f>'Feuil1 ne pas supprimer'!I216</f>
        <v>196</v>
      </c>
      <c r="J260" s="145">
        <f>'Feuil1 ne pas supprimer'!K216</f>
        <v>0</v>
      </c>
      <c r="K260" s="43">
        <f>J260/I260*100</f>
        <v>0</v>
      </c>
      <c r="L260" s="145">
        <f>'Feuil1 ne pas supprimer'!N216</f>
        <v>34</v>
      </c>
      <c r="M260" s="43">
        <f>L260/I260*100</f>
        <v>17.346938775510203</v>
      </c>
      <c r="N260" s="145">
        <f>'Feuil1 ne pas supprimer'!Q216</f>
        <v>1</v>
      </c>
      <c r="O260" s="43">
        <f>N260/I260*100</f>
        <v>0.51020408163265307</v>
      </c>
      <c r="P260" s="145">
        <f>'Feuil1 ne pas supprimer'!T216</f>
        <v>2</v>
      </c>
      <c r="Q260" s="43">
        <f>P260/I260*100</f>
        <v>1.0204081632653061</v>
      </c>
      <c r="R260" s="145">
        <f>'Feuil1 ne pas supprimer'!W216</f>
        <v>64</v>
      </c>
      <c r="S260" s="43">
        <f>R260/I260*100</f>
        <v>32.653061224489797</v>
      </c>
      <c r="T260" s="145">
        <f>'Feuil1 ne pas supprimer'!Z216</f>
        <v>11</v>
      </c>
      <c r="U260" s="43">
        <f>T260/I260*100</f>
        <v>5.6122448979591839</v>
      </c>
      <c r="V260" s="145">
        <f>'Feuil1 ne pas supprimer'!AC216</f>
        <v>3</v>
      </c>
      <c r="W260" s="43">
        <f>V260/I260*100</f>
        <v>1.5306122448979591</v>
      </c>
      <c r="X260" s="145">
        <f>'Feuil1 ne pas supprimer'!AF216</f>
        <v>3</v>
      </c>
      <c r="Y260" s="43">
        <f>X260/I260*100</f>
        <v>1.5306122448979591</v>
      </c>
      <c r="Z260" s="145">
        <f>'Feuil1 ne pas supprimer'!AI216</f>
        <v>78</v>
      </c>
      <c r="AA260" s="43">
        <f>Z260/I260*100</f>
        <v>39.795918367346935</v>
      </c>
    </row>
    <row r="261" spans="1:27">
      <c r="A261" s="3" t="s">
        <v>104</v>
      </c>
      <c r="B261" s="3" t="s">
        <v>68</v>
      </c>
      <c r="C261" s="3"/>
      <c r="D261" s="108">
        <f>SUM(D262:D267)</f>
        <v>1527</v>
      </c>
      <c r="E261" s="108">
        <f>SUM(E262:E267)</f>
        <v>1235</v>
      </c>
      <c r="F261" s="108">
        <f t="shared" si="152"/>
        <v>292</v>
      </c>
      <c r="G261" s="14">
        <f>E261/D261*100</f>
        <v>80.877537655533729</v>
      </c>
      <c r="H261" s="108">
        <f>E261-I261</f>
        <v>10</v>
      </c>
      <c r="I261" s="117">
        <f>SUM(I262:I267)</f>
        <v>1225</v>
      </c>
      <c r="J261" s="108">
        <f>SUM(J262:J267)</f>
        <v>7</v>
      </c>
      <c r="K261" s="16">
        <f>J261/$I261*100</f>
        <v>0.5714285714285714</v>
      </c>
      <c r="L261" s="108">
        <f>SUM(L262:L267)</f>
        <v>148</v>
      </c>
      <c r="M261" s="16">
        <f>L261/$I261*100</f>
        <v>12.081632653061225</v>
      </c>
      <c r="N261" s="108">
        <f>SUM(N262:N267)</f>
        <v>9</v>
      </c>
      <c r="O261" s="16">
        <f>N261/$I261*100</f>
        <v>0.73469387755102034</v>
      </c>
      <c r="P261" s="108">
        <f>SUM(P262:P267)</f>
        <v>31</v>
      </c>
      <c r="Q261" s="16">
        <f>P261/$I261*100</f>
        <v>2.5306122448979593</v>
      </c>
      <c r="R261" s="108">
        <f>SUM(R262:R267)</f>
        <v>371</v>
      </c>
      <c r="S261" s="16">
        <f>R261/$I261*100</f>
        <v>30.285714285714288</v>
      </c>
      <c r="T261" s="108">
        <f>SUM(T262:T267)</f>
        <v>247</v>
      </c>
      <c r="U261" s="16">
        <f>T261/$I261*100</f>
        <v>20.163265306122451</v>
      </c>
      <c r="V261" s="108">
        <f>SUM(V262:V267)</f>
        <v>48</v>
      </c>
      <c r="W261" s="16">
        <f>V261/$I261*100</f>
        <v>3.9183673469387754</v>
      </c>
      <c r="X261" s="108">
        <f>SUM(X262:X267)</f>
        <v>38</v>
      </c>
      <c r="Y261" s="16">
        <f>X261/$I261*100</f>
        <v>3.1020408163265305</v>
      </c>
      <c r="Z261" s="108">
        <f>SUM(Z262:Z267)</f>
        <v>326</v>
      </c>
      <c r="AA261" s="16">
        <f>Z261/$I261*100</f>
        <v>26.612244897959187</v>
      </c>
    </row>
    <row r="262" spans="1:27" s="157" customFormat="1">
      <c r="A262" s="164" t="s">
        <v>104</v>
      </c>
      <c r="B262" s="164" t="str">
        <f>'Feuil1 ne pas supprimer'!C217</f>
        <v>Ua Pou</v>
      </c>
      <c r="C262" s="164">
        <v>1</v>
      </c>
      <c r="D262" s="165">
        <f>'Feuil1 ne pas supprimer'!E217</f>
        <v>920</v>
      </c>
      <c r="E262" s="165">
        <f>'Feuil1 ne pas supprimer'!F217</f>
        <v>754</v>
      </c>
      <c r="F262" s="165">
        <f t="shared" si="152"/>
        <v>166</v>
      </c>
      <c r="G262" s="166">
        <f t="shared" si="141"/>
        <v>81.956521739130437</v>
      </c>
      <c r="H262" s="165">
        <f>'Feuil1 ne pas supprimer'!H217</f>
        <v>9</v>
      </c>
      <c r="I262" s="167">
        <f>'Feuil1 ne pas supprimer'!I217</f>
        <v>745</v>
      </c>
      <c r="J262" s="145">
        <f>'Feuil1 ne pas supprimer'!K217</f>
        <v>6</v>
      </c>
      <c r="K262" s="43">
        <f t="shared" ref="K262:K267" si="153">J262/I262*100</f>
        <v>0.80536912751677858</v>
      </c>
      <c r="L262" s="145">
        <f>'Feuil1 ne pas supprimer'!N217</f>
        <v>94</v>
      </c>
      <c r="M262" s="43">
        <f t="shared" ref="M262:M267" si="154">L262/I262*100</f>
        <v>12.617449664429531</v>
      </c>
      <c r="N262" s="145">
        <f>'Feuil1 ne pas supprimer'!Q217</f>
        <v>7</v>
      </c>
      <c r="O262" s="43">
        <f t="shared" ref="O262:O267" si="155">N262/I262*100</f>
        <v>0.93959731543624159</v>
      </c>
      <c r="P262" s="145">
        <f>'Feuil1 ne pas supprimer'!T217</f>
        <v>19</v>
      </c>
      <c r="Q262" s="43">
        <f t="shared" ref="Q262:Q267" si="156">P262/I262*100</f>
        <v>2.5503355704697985</v>
      </c>
      <c r="R262" s="145">
        <f>'Feuil1 ne pas supprimer'!W217</f>
        <v>196</v>
      </c>
      <c r="S262" s="43">
        <f t="shared" ref="S262:S267" si="157">R262/I262*100</f>
        <v>26.308724832214764</v>
      </c>
      <c r="T262" s="145">
        <f>'Feuil1 ne pas supprimer'!Z217</f>
        <v>164</v>
      </c>
      <c r="U262" s="43">
        <f t="shared" ref="U262:U267" si="158">T262/I262*100</f>
        <v>22.013422818791948</v>
      </c>
      <c r="V262" s="145">
        <f>'Feuil1 ne pas supprimer'!AC217</f>
        <v>30</v>
      </c>
      <c r="W262" s="43">
        <f t="shared" ref="W262:W267" si="159">V262/I262*100</f>
        <v>4.0268456375838921</v>
      </c>
      <c r="X262" s="145">
        <f>'Feuil1 ne pas supprimer'!AF217</f>
        <v>28</v>
      </c>
      <c r="Y262" s="43">
        <f t="shared" ref="Y262:Y267" si="160">X262/I262*100</f>
        <v>3.7583892617449663</v>
      </c>
      <c r="Z262" s="145">
        <f>'Feuil1 ne pas supprimer'!AI217</f>
        <v>201</v>
      </c>
      <c r="AA262" s="43">
        <f t="shared" ref="AA262:AA267" si="161">Z262/I262*100</f>
        <v>26.979865771812079</v>
      </c>
    </row>
    <row r="263" spans="1:27" s="157" customFormat="1">
      <c r="A263" s="164" t="s">
        <v>104</v>
      </c>
      <c r="B263" s="164" t="str">
        <f>'Feuil1 ne pas supprimer'!C218</f>
        <v>Ua Pou</v>
      </c>
      <c r="C263" s="164">
        <v>2</v>
      </c>
      <c r="D263" s="165">
        <f>'Feuil1 ne pas supprimer'!E218</f>
        <v>153</v>
      </c>
      <c r="E263" s="165">
        <f>'Feuil1 ne pas supprimer'!F218</f>
        <v>115</v>
      </c>
      <c r="F263" s="165">
        <f t="shared" si="152"/>
        <v>38</v>
      </c>
      <c r="G263" s="166">
        <f t="shared" si="141"/>
        <v>75.16339869281046</v>
      </c>
      <c r="H263" s="165">
        <f>'Feuil1 ne pas supprimer'!H218</f>
        <v>1</v>
      </c>
      <c r="I263" s="167">
        <f>'Feuil1 ne pas supprimer'!I218</f>
        <v>114</v>
      </c>
      <c r="J263" s="145">
        <f>'Feuil1 ne pas supprimer'!K218</f>
        <v>0</v>
      </c>
      <c r="K263" s="43">
        <f t="shared" si="153"/>
        <v>0</v>
      </c>
      <c r="L263" s="145">
        <f>'Feuil1 ne pas supprimer'!N218</f>
        <v>19</v>
      </c>
      <c r="M263" s="43">
        <f t="shared" si="154"/>
        <v>16.666666666666664</v>
      </c>
      <c r="N263" s="145">
        <f>'Feuil1 ne pas supprimer'!Q218</f>
        <v>1</v>
      </c>
      <c r="O263" s="43">
        <f t="shared" si="155"/>
        <v>0.8771929824561403</v>
      </c>
      <c r="P263" s="145">
        <f>'Feuil1 ne pas supprimer'!T218</f>
        <v>1</v>
      </c>
      <c r="Q263" s="43">
        <f t="shared" si="156"/>
        <v>0.8771929824561403</v>
      </c>
      <c r="R263" s="145">
        <f>'Feuil1 ne pas supprimer'!W218</f>
        <v>30</v>
      </c>
      <c r="S263" s="43">
        <f t="shared" si="157"/>
        <v>26.315789473684209</v>
      </c>
      <c r="T263" s="145">
        <f>'Feuil1 ne pas supprimer'!Z218</f>
        <v>34</v>
      </c>
      <c r="U263" s="43">
        <f t="shared" si="158"/>
        <v>29.82456140350877</v>
      </c>
      <c r="V263" s="145">
        <f>'Feuil1 ne pas supprimer'!AC218</f>
        <v>0</v>
      </c>
      <c r="W263" s="43">
        <f t="shared" si="159"/>
        <v>0</v>
      </c>
      <c r="X263" s="145">
        <f>'Feuil1 ne pas supprimer'!AF218</f>
        <v>1</v>
      </c>
      <c r="Y263" s="43">
        <f t="shared" si="160"/>
        <v>0.8771929824561403</v>
      </c>
      <c r="Z263" s="145">
        <f>'Feuil1 ne pas supprimer'!AI218</f>
        <v>28</v>
      </c>
      <c r="AA263" s="43">
        <f t="shared" si="161"/>
        <v>24.561403508771928</v>
      </c>
    </row>
    <row r="264" spans="1:27" s="157" customFormat="1">
      <c r="A264" s="164" t="s">
        <v>104</v>
      </c>
      <c r="B264" s="164" t="str">
        <f>'Feuil1 ne pas supprimer'!C219</f>
        <v>Ua Pou</v>
      </c>
      <c r="C264" s="164">
        <v>3</v>
      </c>
      <c r="D264" s="165">
        <f>'Feuil1 ne pas supprimer'!E219</f>
        <v>132</v>
      </c>
      <c r="E264" s="165">
        <f>'Feuil1 ne pas supprimer'!F219</f>
        <v>103</v>
      </c>
      <c r="F264" s="165">
        <f t="shared" si="152"/>
        <v>29</v>
      </c>
      <c r="G264" s="166">
        <f t="shared" si="141"/>
        <v>78.030303030303031</v>
      </c>
      <c r="H264" s="165">
        <f>'Feuil1 ne pas supprimer'!H219</f>
        <v>0</v>
      </c>
      <c r="I264" s="167">
        <f>'Feuil1 ne pas supprimer'!I219</f>
        <v>103</v>
      </c>
      <c r="J264" s="145">
        <f>'Feuil1 ne pas supprimer'!K219</f>
        <v>0</v>
      </c>
      <c r="K264" s="43">
        <f t="shared" si="153"/>
        <v>0</v>
      </c>
      <c r="L264" s="145">
        <f>'Feuil1 ne pas supprimer'!N219</f>
        <v>1</v>
      </c>
      <c r="M264" s="43">
        <f t="shared" si="154"/>
        <v>0.97087378640776689</v>
      </c>
      <c r="N264" s="145">
        <f>'Feuil1 ne pas supprimer'!Q219</f>
        <v>0</v>
      </c>
      <c r="O264" s="43">
        <f t="shared" si="155"/>
        <v>0</v>
      </c>
      <c r="P264" s="145">
        <f>'Feuil1 ne pas supprimer'!T219</f>
        <v>6</v>
      </c>
      <c r="Q264" s="43">
        <f t="shared" si="156"/>
        <v>5.825242718446602</v>
      </c>
      <c r="R264" s="145">
        <f>'Feuil1 ne pas supprimer'!W219</f>
        <v>45</v>
      </c>
      <c r="S264" s="43">
        <f t="shared" si="157"/>
        <v>43.689320388349515</v>
      </c>
      <c r="T264" s="145">
        <f>'Feuil1 ne pas supprimer'!Z219</f>
        <v>15</v>
      </c>
      <c r="U264" s="43">
        <f t="shared" si="158"/>
        <v>14.563106796116504</v>
      </c>
      <c r="V264" s="145">
        <f>'Feuil1 ne pas supprimer'!AC219</f>
        <v>10</v>
      </c>
      <c r="W264" s="43">
        <f t="shared" si="159"/>
        <v>9.7087378640776691</v>
      </c>
      <c r="X264" s="145">
        <f>'Feuil1 ne pas supprimer'!AF219</f>
        <v>2</v>
      </c>
      <c r="Y264" s="43">
        <f t="shared" si="160"/>
        <v>1.9417475728155338</v>
      </c>
      <c r="Z264" s="145">
        <f>'Feuil1 ne pas supprimer'!AI219</f>
        <v>24</v>
      </c>
      <c r="AA264" s="43">
        <f t="shared" si="161"/>
        <v>23.300970873786408</v>
      </c>
    </row>
    <row r="265" spans="1:27" s="157" customFormat="1">
      <c r="A265" s="164" t="s">
        <v>104</v>
      </c>
      <c r="B265" s="164" t="str">
        <f>'Feuil1 ne pas supprimer'!C220</f>
        <v>Ua Pou</v>
      </c>
      <c r="C265" s="164">
        <v>4</v>
      </c>
      <c r="D265" s="165">
        <f>'Feuil1 ne pas supprimer'!E220</f>
        <v>124</v>
      </c>
      <c r="E265" s="165">
        <f>'Feuil1 ne pas supprimer'!F220</f>
        <v>102</v>
      </c>
      <c r="F265" s="165">
        <f t="shared" si="152"/>
        <v>22</v>
      </c>
      <c r="G265" s="166">
        <f t="shared" si="141"/>
        <v>82.258064516129039</v>
      </c>
      <c r="H265" s="165">
        <f>'Feuil1 ne pas supprimer'!H220</f>
        <v>0</v>
      </c>
      <c r="I265" s="167">
        <f>'Feuil1 ne pas supprimer'!I220</f>
        <v>102</v>
      </c>
      <c r="J265" s="145">
        <f>'Feuil1 ne pas supprimer'!K220</f>
        <v>1</v>
      </c>
      <c r="K265" s="43">
        <f t="shared" si="153"/>
        <v>0.98039215686274506</v>
      </c>
      <c r="L265" s="145">
        <f>'Feuil1 ne pas supprimer'!N220</f>
        <v>18</v>
      </c>
      <c r="M265" s="43">
        <f t="shared" si="154"/>
        <v>17.647058823529413</v>
      </c>
      <c r="N265" s="145">
        <f>'Feuil1 ne pas supprimer'!Q220</f>
        <v>0</v>
      </c>
      <c r="O265" s="43">
        <f t="shared" si="155"/>
        <v>0</v>
      </c>
      <c r="P265" s="145">
        <f>'Feuil1 ne pas supprimer'!T220</f>
        <v>2</v>
      </c>
      <c r="Q265" s="43">
        <f t="shared" si="156"/>
        <v>1.9607843137254901</v>
      </c>
      <c r="R265" s="145">
        <f>'Feuil1 ne pas supprimer'!W220</f>
        <v>44</v>
      </c>
      <c r="S265" s="43">
        <f t="shared" si="157"/>
        <v>43.137254901960787</v>
      </c>
      <c r="T265" s="145">
        <f>'Feuil1 ne pas supprimer'!Z220</f>
        <v>13</v>
      </c>
      <c r="U265" s="43">
        <f t="shared" si="158"/>
        <v>12.745098039215685</v>
      </c>
      <c r="V265" s="145">
        <f>'Feuil1 ne pas supprimer'!AC220</f>
        <v>3</v>
      </c>
      <c r="W265" s="43">
        <f t="shared" si="159"/>
        <v>2.9411764705882351</v>
      </c>
      <c r="X265" s="145">
        <f>'Feuil1 ne pas supprimer'!AF220</f>
        <v>3</v>
      </c>
      <c r="Y265" s="43">
        <f t="shared" si="160"/>
        <v>2.9411764705882351</v>
      </c>
      <c r="Z265" s="145">
        <f>'Feuil1 ne pas supprimer'!AI220</f>
        <v>18</v>
      </c>
      <c r="AA265" s="43">
        <f t="shared" si="161"/>
        <v>17.647058823529413</v>
      </c>
    </row>
    <row r="266" spans="1:27" s="157" customFormat="1">
      <c r="A266" s="164" t="s">
        <v>104</v>
      </c>
      <c r="B266" s="164" t="str">
        <f>'Feuil1 ne pas supprimer'!C221</f>
        <v>Ua Pou</v>
      </c>
      <c r="C266" s="164">
        <v>5</v>
      </c>
      <c r="D266" s="165">
        <f>'Feuil1 ne pas supprimer'!E221</f>
        <v>127</v>
      </c>
      <c r="E266" s="165">
        <f>'Feuil1 ne pas supprimer'!F221</f>
        <v>105</v>
      </c>
      <c r="F266" s="165">
        <f t="shared" si="152"/>
        <v>22</v>
      </c>
      <c r="G266" s="166">
        <f t="shared" si="141"/>
        <v>82.677165354330711</v>
      </c>
      <c r="H266" s="165">
        <f>'Feuil1 ne pas supprimer'!H221</f>
        <v>0</v>
      </c>
      <c r="I266" s="167">
        <f>'Feuil1 ne pas supprimer'!I221</f>
        <v>105</v>
      </c>
      <c r="J266" s="145">
        <f>'Feuil1 ne pas supprimer'!K221</f>
        <v>0</v>
      </c>
      <c r="K266" s="43">
        <f t="shared" si="153"/>
        <v>0</v>
      </c>
      <c r="L266" s="145">
        <f>'Feuil1 ne pas supprimer'!N221</f>
        <v>9</v>
      </c>
      <c r="M266" s="43">
        <f t="shared" si="154"/>
        <v>8.5714285714285712</v>
      </c>
      <c r="N266" s="145">
        <f>'Feuil1 ne pas supprimer'!Q221</f>
        <v>0</v>
      </c>
      <c r="O266" s="43">
        <f t="shared" si="155"/>
        <v>0</v>
      </c>
      <c r="P266" s="145">
        <f>'Feuil1 ne pas supprimer'!T221</f>
        <v>3</v>
      </c>
      <c r="Q266" s="43">
        <f t="shared" si="156"/>
        <v>2.8571428571428572</v>
      </c>
      <c r="R266" s="145">
        <f>'Feuil1 ne pas supprimer'!W221</f>
        <v>43</v>
      </c>
      <c r="S266" s="43">
        <f t="shared" si="157"/>
        <v>40.952380952380949</v>
      </c>
      <c r="T266" s="145">
        <f>'Feuil1 ne pas supprimer'!Z221</f>
        <v>7</v>
      </c>
      <c r="U266" s="43">
        <f t="shared" si="158"/>
        <v>6.666666666666667</v>
      </c>
      <c r="V266" s="145">
        <f>'Feuil1 ne pas supprimer'!AC221</f>
        <v>0</v>
      </c>
      <c r="W266" s="43">
        <f t="shared" si="159"/>
        <v>0</v>
      </c>
      <c r="X266" s="145">
        <f>'Feuil1 ne pas supprimer'!AF221</f>
        <v>3</v>
      </c>
      <c r="Y266" s="43">
        <f t="shared" si="160"/>
        <v>2.8571428571428572</v>
      </c>
      <c r="Z266" s="145">
        <f>'Feuil1 ne pas supprimer'!AI221</f>
        <v>40</v>
      </c>
      <c r="AA266" s="43">
        <f t="shared" si="161"/>
        <v>38.095238095238095</v>
      </c>
    </row>
    <row r="267" spans="1:27" s="157" customFormat="1">
      <c r="A267" s="164" t="s">
        <v>104</v>
      </c>
      <c r="B267" s="168" t="str">
        <f>'Feuil1 ne pas supprimer'!C222</f>
        <v>Ua Pou</v>
      </c>
      <c r="C267" s="168">
        <v>6</v>
      </c>
      <c r="D267" s="169">
        <f>'Feuil1 ne pas supprimer'!E222</f>
        <v>71</v>
      </c>
      <c r="E267" s="165">
        <f>'Feuil1 ne pas supprimer'!F222</f>
        <v>56</v>
      </c>
      <c r="F267" s="165">
        <f t="shared" si="152"/>
        <v>15</v>
      </c>
      <c r="G267" s="170">
        <f t="shared" si="141"/>
        <v>78.873239436619713</v>
      </c>
      <c r="H267" s="165">
        <f>'Feuil1 ne pas supprimer'!H222</f>
        <v>0</v>
      </c>
      <c r="I267" s="167">
        <f>'Feuil1 ne pas supprimer'!I222</f>
        <v>56</v>
      </c>
      <c r="J267" s="184">
        <f>'Feuil1 ne pas supprimer'!K222</f>
        <v>0</v>
      </c>
      <c r="K267" s="185">
        <f t="shared" si="153"/>
        <v>0</v>
      </c>
      <c r="L267" s="145">
        <f>'Feuil1 ne pas supprimer'!N222</f>
        <v>7</v>
      </c>
      <c r="M267" s="185">
        <f t="shared" si="154"/>
        <v>12.5</v>
      </c>
      <c r="N267" s="145">
        <f>'Feuil1 ne pas supprimer'!Q222</f>
        <v>1</v>
      </c>
      <c r="O267" s="185">
        <f t="shared" si="155"/>
        <v>1.7857142857142856</v>
      </c>
      <c r="P267" s="184">
        <f>'Feuil1 ne pas supprimer'!T222</f>
        <v>0</v>
      </c>
      <c r="Q267" s="185">
        <f t="shared" si="156"/>
        <v>0</v>
      </c>
      <c r="R267" s="145">
        <f>'Feuil1 ne pas supprimer'!W222</f>
        <v>13</v>
      </c>
      <c r="S267" s="185">
        <f t="shared" si="157"/>
        <v>23.214285714285715</v>
      </c>
      <c r="T267" s="184">
        <f>'Feuil1 ne pas supprimer'!Z222</f>
        <v>14</v>
      </c>
      <c r="U267" s="185">
        <f t="shared" si="158"/>
        <v>25</v>
      </c>
      <c r="V267" s="145">
        <f>'Feuil1 ne pas supprimer'!AC222</f>
        <v>5</v>
      </c>
      <c r="W267" s="185">
        <f t="shared" si="159"/>
        <v>8.9285714285714288</v>
      </c>
      <c r="X267" s="184">
        <f>'Feuil1 ne pas supprimer'!AF222</f>
        <v>1</v>
      </c>
      <c r="Y267" s="185">
        <f t="shared" si="160"/>
        <v>1.7857142857142856</v>
      </c>
      <c r="Z267" s="145">
        <f>'Feuil1 ne pas supprimer'!AI222</f>
        <v>15</v>
      </c>
      <c r="AA267" s="185">
        <f t="shared" si="161"/>
        <v>26.785714285714285</v>
      </c>
    </row>
    <row r="268" spans="1:27">
      <c r="A268" s="13" t="s">
        <v>105</v>
      </c>
      <c r="B268" s="3" t="s">
        <v>69</v>
      </c>
      <c r="C268" s="3"/>
      <c r="D268" s="108">
        <f>SUM(D269:D272)</f>
        <v>884</v>
      </c>
      <c r="E268" s="111">
        <f>SUM(E269:E272)</f>
        <v>590</v>
      </c>
      <c r="F268" s="111">
        <f t="shared" si="152"/>
        <v>294</v>
      </c>
      <c r="G268" s="14">
        <f>E268/D268*100</f>
        <v>66.742081447963798</v>
      </c>
      <c r="H268" s="111">
        <f>E268-I268</f>
        <v>14</v>
      </c>
      <c r="I268" s="120">
        <f>SUM(I269:I272)</f>
        <v>576</v>
      </c>
      <c r="J268" s="108">
        <f>SUM(J269:J272)</f>
        <v>2</v>
      </c>
      <c r="K268" s="16">
        <f>J268/$I268*100</f>
        <v>0.34722222222222221</v>
      </c>
      <c r="L268" s="111">
        <f>SUM(L269:L272)</f>
        <v>260</v>
      </c>
      <c r="M268" s="16">
        <f>L268/$I268*100</f>
        <v>45.138888888888893</v>
      </c>
      <c r="N268" s="111">
        <f>SUM(N269:N272)</f>
        <v>36</v>
      </c>
      <c r="O268" s="16">
        <f>N268/$I268*100</f>
        <v>6.25</v>
      </c>
      <c r="P268" s="108">
        <f>SUM(P269:P272)</f>
        <v>2</v>
      </c>
      <c r="Q268" s="16">
        <f>P268/$I268*100</f>
        <v>0.34722222222222221</v>
      </c>
      <c r="R268" s="111">
        <f>SUM(R269:R272)</f>
        <v>185</v>
      </c>
      <c r="S268" s="16">
        <f>R268/$I268*100</f>
        <v>32.118055555555557</v>
      </c>
      <c r="T268" s="108">
        <f>SUM(T269:T272)</f>
        <v>27</v>
      </c>
      <c r="U268" s="16">
        <f>T268/$I268*100</f>
        <v>4.6875</v>
      </c>
      <c r="V268" s="111">
        <f>SUM(V269:V272)</f>
        <v>24</v>
      </c>
      <c r="W268" s="16">
        <f>V268/$I268*100</f>
        <v>4.1666666666666661</v>
      </c>
      <c r="X268" s="108">
        <f>SUM(X269:X272)</f>
        <v>4</v>
      </c>
      <c r="Y268" s="16">
        <f>X268/$I268*100</f>
        <v>0.69444444444444442</v>
      </c>
      <c r="Z268" s="131">
        <f>SUM(Z269:Z272)</f>
        <v>36</v>
      </c>
      <c r="AA268" s="16">
        <f>Z268/$I268*100</f>
        <v>6.25</v>
      </c>
    </row>
    <row r="269" spans="1:27" s="157" customFormat="1">
      <c r="A269" s="164" t="s">
        <v>105</v>
      </c>
      <c r="B269" s="164" t="str">
        <f>'Feuil1 ne pas supprimer'!C223</f>
        <v>Raivavae</v>
      </c>
      <c r="C269" s="164">
        <v>1</v>
      </c>
      <c r="D269" s="165">
        <f>'Feuil1 ne pas supprimer'!E223</f>
        <v>214</v>
      </c>
      <c r="E269" s="165">
        <f>'Feuil1 ne pas supprimer'!F223</f>
        <v>153</v>
      </c>
      <c r="F269" s="165">
        <f t="shared" si="152"/>
        <v>61</v>
      </c>
      <c r="G269" s="166">
        <f t="shared" si="141"/>
        <v>71.495327102803742</v>
      </c>
      <c r="H269" s="165">
        <f>'Feuil1 ne pas supprimer'!H223</f>
        <v>4</v>
      </c>
      <c r="I269" s="167">
        <f>'Feuil1 ne pas supprimer'!I223</f>
        <v>149</v>
      </c>
      <c r="J269" s="145">
        <f>'Feuil1 ne pas supprimer'!K223</f>
        <v>1</v>
      </c>
      <c r="K269" s="43">
        <f>J269/I269*100</f>
        <v>0.67114093959731547</v>
      </c>
      <c r="L269" s="145">
        <f>'Feuil1 ne pas supprimer'!N223</f>
        <v>70</v>
      </c>
      <c r="M269" s="43">
        <f>L269/I269*100</f>
        <v>46.979865771812079</v>
      </c>
      <c r="N269" s="145">
        <f>'Feuil1 ne pas supprimer'!Q223</f>
        <v>12</v>
      </c>
      <c r="O269" s="43">
        <f>N269/I269*100</f>
        <v>8.0536912751677843</v>
      </c>
      <c r="P269" s="145">
        <f>'Feuil1 ne pas supprimer'!T223</f>
        <v>0</v>
      </c>
      <c r="Q269" s="43">
        <f>P269/I269*100</f>
        <v>0</v>
      </c>
      <c r="R269" s="145">
        <f>'Feuil1 ne pas supprimer'!W223</f>
        <v>41</v>
      </c>
      <c r="S269" s="43">
        <f>R269/I269*100</f>
        <v>27.516778523489933</v>
      </c>
      <c r="T269" s="145">
        <f>'Feuil1 ne pas supprimer'!Z223</f>
        <v>3</v>
      </c>
      <c r="U269" s="43">
        <f>T269/I269*100</f>
        <v>2.0134228187919461</v>
      </c>
      <c r="V269" s="145">
        <f>'Feuil1 ne pas supprimer'!AC223</f>
        <v>7</v>
      </c>
      <c r="W269" s="43">
        <f>V269/I269*100</f>
        <v>4.6979865771812079</v>
      </c>
      <c r="X269" s="145">
        <f>'Feuil1 ne pas supprimer'!AF223</f>
        <v>1</v>
      </c>
      <c r="Y269" s="43">
        <f>X269/I269*100</f>
        <v>0.67114093959731547</v>
      </c>
      <c r="Z269" s="145">
        <f>'Feuil1 ne pas supprimer'!AI223</f>
        <v>14</v>
      </c>
      <c r="AA269" s="43">
        <f>Z269/I269*100</f>
        <v>9.3959731543624159</v>
      </c>
    </row>
    <row r="270" spans="1:27" s="157" customFormat="1">
      <c r="A270" s="164" t="s">
        <v>105</v>
      </c>
      <c r="B270" s="164" t="str">
        <f>'Feuil1 ne pas supprimer'!C224</f>
        <v>Raivavae</v>
      </c>
      <c r="C270" s="164">
        <v>2</v>
      </c>
      <c r="D270" s="165">
        <f>'Feuil1 ne pas supprimer'!E224</f>
        <v>137</v>
      </c>
      <c r="E270" s="165">
        <f>'Feuil1 ne pas supprimer'!F224</f>
        <v>91</v>
      </c>
      <c r="F270" s="165">
        <f t="shared" si="152"/>
        <v>46</v>
      </c>
      <c r="G270" s="166">
        <f t="shared" si="141"/>
        <v>66.423357664233578</v>
      </c>
      <c r="H270" s="165">
        <f>'Feuil1 ne pas supprimer'!H224</f>
        <v>1</v>
      </c>
      <c r="I270" s="167">
        <f>'Feuil1 ne pas supprimer'!I224</f>
        <v>90</v>
      </c>
      <c r="J270" s="145">
        <f>'Feuil1 ne pas supprimer'!K224</f>
        <v>0</v>
      </c>
      <c r="K270" s="43">
        <f>J270/I270*100</f>
        <v>0</v>
      </c>
      <c r="L270" s="145">
        <f>'Feuil1 ne pas supprimer'!N224</f>
        <v>39</v>
      </c>
      <c r="M270" s="43">
        <f>L270/I270*100</f>
        <v>43.333333333333336</v>
      </c>
      <c r="N270" s="145">
        <f>'Feuil1 ne pas supprimer'!Q224</f>
        <v>1</v>
      </c>
      <c r="O270" s="43">
        <f>N270/I270*100</f>
        <v>1.1111111111111112</v>
      </c>
      <c r="P270" s="145">
        <f>'Feuil1 ne pas supprimer'!T224</f>
        <v>0</v>
      </c>
      <c r="Q270" s="43">
        <f>P270/I270*100</f>
        <v>0</v>
      </c>
      <c r="R270" s="145">
        <f>'Feuil1 ne pas supprimer'!W224</f>
        <v>37</v>
      </c>
      <c r="S270" s="43">
        <f>R270/I270*100</f>
        <v>41.111111111111107</v>
      </c>
      <c r="T270" s="145">
        <f>'Feuil1 ne pas supprimer'!Z224</f>
        <v>6</v>
      </c>
      <c r="U270" s="43">
        <f>T270/I270*100</f>
        <v>6.666666666666667</v>
      </c>
      <c r="V270" s="145">
        <f>'Feuil1 ne pas supprimer'!AC224</f>
        <v>0</v>
      </c>
      <c r="W270" s="43">
        <f>V270/I270*100</f>
        <v>0</v>
      </c>
      <c r="X270" s="145">
        <f>'Feuil1 ne pas supprimer'!AF224</f>
        <v>0</v>
      </c>
      <c r="Y270" s="43">
        <f>X270/I270*100</f>
        <v>0</v>
      </c>
      <c r="Z270" s="145">
        <f>'Feuil1 ne pas supprimer'!AI224</f>
        <v>7</v>
      </c>
      <c r="AA270" s="43">
        <f>Z270/I270*100</f>
        <v>7.7777777777777777</v>
      </c>
    </row>
    <row r="271" spans="1:27" s="157" customFormat="1">
      <c r="A271" s="164" t="s">
        <v>105</v>
      </c>
      <c r="B271" s="164" t="str">
        <f>'Feuil1 ne pas supprimer'!C225</f>
        <v>Raivavae</v>
      </c>
      <c r="C271" s="164">
        <v>3</v>
      </c>
      <c r="D271" s="165">
        <f>'Feuil1 ne pas supprimer'!E225</f>
        <v>283</v>
      </c>
      <c r="E271" s="165">
        <f>'Feuil1 ne pas supprimer'!F225</f>
        <v>180</v>
      </c>
      <c r="F271" s="165">
        <f t="shared" si="152"/>
        <v>103</v>
      </c>
      <c r="G271" s="166">
        <f t="shared" si="141"/>
        <v>63.60424028268551</v>
      </c>
      <c r="H271" s="165">
        <f>'Feuil1 ne pas supprimer'!H225</f>
        <v>4</v>
      </c>
      <c r="I271" s="167">
        <f>'Feuil1 ne pas supprimer'!I225</f>
        <v>176</v>
      </c>
      <c r="J271" s="145">
        <f>'Feuil1 ne pas supprimer'!K225</f>
        <v>0</v>
      </c>
      <c r="K271" s="43">
        <f>J271/I271*100</f>
        <v>0</v>
      </c>
      <c r="L271" s="145">
        <f>'Feuil1 ne pas supprimer'!N225</f>
        <v>97</v>
      </c>
      <c r="M271" s="43">
        <f>L271/I271*100</f>
        <v>55.113636363636367</v>
      </c>
      <c r="N271" s="145">
        <f>'Feuil1 ne pas supprimer'!Q225</f>
        <v>4</v>
      </c>
      <c r="O271" s="43">
        <f>N271/I271*100</f>
        <v>2.2727272727272729</v>
      </c>
      <c r="P271" s="145">
        <f>'Feuil1 ne pas supprimer'!T225</f>
        <v>1</v>
      </c>
      <c r="Q271" s="43">
        <f>P271/I271*100</f>
        <v>0.56818181818181823</v>
      </c>
      <c r="R271" s="145">
        <f>'Feuil1 ne pas supprimer'!W225</f>
        <v>39</v>
      </c>
      <c r="S271" s="43">
        <f>R271/I271*100</f>
        <v>22.15909090909091</v>
      </c>
      <c r="T271" s="145">
        <f>'Feuil1 ne pas supprimer'!Z225</f>
        <v>10</v>
      </c>
      <c r="U271" s="43">
        <f>T271/I271*100</f>
        <v>5.6818181818181817</v>
      </c>
      <c r="V271" s="145">
        <f>'Feuil1 ne pas supprimer'!AC225</f>
        <v>12</v>
      </c>
      <c r="W271" s="43">
        <f>V271/I271*100</f>
        <v>6.8181818181818175</v>
      </c>
      <c r="X271" s="145">
        <f>'Feuil1 ne pas supprimer'!AF225</f>
        <v>2</v>
      </c>
      <c r="Y271" s="43">
        <f>X271/I271*100</f>
        <v>1.1363636363636365</v>
      </c>
      <c r="Z271" s="145">
        <f>'Feuil1 ne pas supprimer'!AI225</f>
        <v>11</v>
      </c>
      <c r="AA271" s="43">
        <f>Z271/I271*100</f>
        <v>6.25</v>
      </c>
    </row>
    <row r="272" spans="1:27" s="157" customFormat="1">
      <c r="A272" s="164" t="s">
        <v>105</v>
      </c>
      <c r="B272" s="164" t="str">
        <f>'Feuil1 ne pas supprimer'!C226</f>
        <v>Raivavae</v>
      </c>
      <c r="C272" s="164">
        <v>4</v>
      </c>
      <c r="D272" s="165">
        <f>'Feuil1 ne pas supprimer'!E226</f>
        <v>250</v>
      </c>
      <c r="E272" s="165">
        <f>'Feuil1 ne pas supprimer'!F226</f>
        <v>166</v>
      </c>
      <c r="F272" s="165">
        <f t="shared" si="152"/>
        <v>84</v>
      </c>
      <c r="G272" s="166">
        <f t="shared" si="141"/>
        <v>66.400000000000006</v>
      </c>
      <c r="H272" s="165">
        <f>'Feuil1 ne pas supprimer'!H226</f>
        <v>5</v>
      </c>
      <c r="I272" s="167">
        <f>'Feuil1 ne pas supprimer'!I226</f>
        <v>161</v>
      </c>
      <c r="J272" s="145">
        <f>'Feuil1 ne pas supprimer'!K226</f>
        <v>1</v>
      </c>
      <c r="K272" s="43">
        <f>J272/I272*100</f>
        <v>0.6211180124223602</v>
      </c>
      <c r="L272" s="145">
        <f>'Feuil1 ne pas supprimer'!N226</f>
        <v>54</v>
      </c>
      <c r="M272" s="43">
        <f>L272/I272*100</f>
        <v>33.540372670807457</v>
      </c>
      <c r="N272" s="145">
        <f>'Feuil1 ne pas supprimer'!Q226</f>
        <v>19</v>
      </c>
      <c r="O272" s="43">
        <f>N272/I272*100</f>
        <v>11.801242236024844</v>
      </c>
      <c r="P272" s="145">
        <f>'Feuil1 ne pas supprimer'!T226</f>
        <v>1</v>
      </c>
      <c r="Q272" s="43">
        <f>P272/I272*100</f>
        <v>0.6211180124223602</v>
      </c>
      <c r="R272" s="145">
        <f>'Feuil1 ne pas supprimer'!W226</f>
        <v>68</v>
      </c>
      <c r="S272" s="43">
        <f>R272/I272*100</f>
        <v>42.236024844720497</v>
      </c>
      <c r="T272" s="145">
        <f>'Feuil1 ne pas supprimer'!Z226</f>
        <v>8</v>
      </c>
      <c r="U272" s="43">
        <f>T272/I272*100</f>
        <v>4.9689440993788816</v>
      </c>
      <c r="V272" s="145">
        <f>'Feuil1 ne pas supprimer'!AC226</f>
        <v>5</v>
      </c>
      <c r="W272" s="43">
        <f>V272/I272*100</f>
        <v>3.1055900621118013</v>
      </c>
      <c r="X272" s="145">
        <f>'Feuil1 ne pas supprimer'!AF226</f>
        <v>1</v>
      </c>
      <c r="Y272" s="43">
        <f>X272/I272*100</f>
        <v>0.6211180124223602</v>
      </c>
      <c r="Z272" s="145">
        <f>'Feuil1 ne pas supprimer'!AI226</f>
        <v>4</v>
      </c>
      <c r="AA272" s="43">
        <f>Z272/I272*100</f>
        <v>2.4844720496894408</v>
      </c>
    </row>
    <row r="273" spans="1:27">
      <c r="A273" s="23" t="s">
        <v>105</v>
      </c>
      <c r="B273" s="3" t="s">
        <v>70</v>
      </c>
      <c r="C273" s="3"/>
      <c r="D273" s="108">
        <f>D274</f>
        <v>398</v>
      </c>
      <c r="E273" s="108">
        <f>E274</f>
        <v>347</v>
      </c>
      <c r="F273" s="108">
        <f t="shared" si="152"/>
        <v>51</v>
      </c>
      <c r="G273" s="14">
        <f>E273/D273*100</f>
        <v>87.185929648241199</v>
      </c>
      <c r="H273" s="108">
        <f>E273-I273</f>
        <v>1</v>
      </c>
      <c r="I273" s="117">
        <f>I274</f>
        <v>346</v>
      </c>
      <c r="J273" s="108">
        <f>SUM(J274)</f>
        <v>0</v>
      </c>
      <c r="K273" s="16">
        <f>J273/$I273*100</f>
        <v>0</v>
      </c>
      <c r="L273" s="108">
        <f>SUM(L274)</f>
        <v>23</v>
      </c>
      <c r="M273" s="16">
        <f>L273/$I273*100</f>
        <v>6.6473988439306355</v>
      </c>
      <c r="N273" s="108">
        <f>SUM(N274)</f>
        <v>0</v>
      </c>
      <c r="O273" s="16">
        <f>N273/$I273*100</f>
        <v>0</v>
      </c>
      <c r="P273" s="108">
        <f>SUM(P274)</f>
        <v>2</v>
      </c>
      <c r="Q273" s="16">
        <f>P273/$I273*100</f>
        <v>0.57803468208092479</v>
      </c>
      <c r="R273" s="108">
        <f>SUM(R274)</f>
        <v>289</v>
      </c>
      <c r="S273" s="16">
        <f>R273/$I273*100</f>
        <v>83.526011560693647</v>
      </c>
      <c r="T273" s="108">
        <f>SUM(T274)</f>
        <v>25</v>
      </c>
      <c r="U273" s="16">
        <f>T273/$I273*100</f>
        <v>7.2254335260115612</v>
      </c>
      <c r="V273" s="108">
        <f>SUM(V274)</f>
        <v>4</v>
      </c>
      <c r="W273" s="16">
        <f>V273/$I273*100</f>
        <v>1.1560693641618496</v>
      </c>
      <c r="X273" s="108">
        <f>SUM(X274)</f>
        <v>1</v>
      </c>
      <c r="Y273" s="16">
        <f>X273/$I273*100</f>
        <v>0.28901734104046239</v>
      </c>
      <c r="Z273" s="108">
        <f>SUM(Z274)</f>
        <v>2</v>
      </c>
      <c r="AA273" s="16">
        <f>Z273/$I273*100</f>
        <v>0.57803468208092479</v>
      </c>
    </row>
    <row r="274" spans="1:27" s="158" customFormat="1">
      <c r="A274" s="164" t="s">
        <v>105</v>
      </c>
      <c r="B274" s="164" t="str">
        <f>'Feuil1 ne pas supprimer'!C227</f>
        <v>Rapa</v>
      </c>
      <c r="C274" s="164">
        <v>1</v>
      </c>
      <c r="D274" s="165">
        <f>'Feuil1 ne pas supprimer'!E227</f>
        <v>398</v>
      </c>
      <c r="E274" s="165">
        <f>'Feuil1 ne pas supprimer'!F227</f>
        <v>347</v>
      </c>
      <c r="F274" s="165">
        <f t="shared" si="152"/>
        <v>51</v>
      </c>
      <c r="G274" s="166">
        <f t="shared" si="141"/>
        <v>87.185929648241199</v>
      </c>
      <c r="H274" s="165">
        <f>'Feuil1 ne pas supprimer'!H227</f>
        <v>1</v>
      </c>
      <c r="I274" s="167">
        <f>'Feuil1 ne pas supprimer'!I227</f>
        <v>346</v>
      </c>
      <c r="J274" s="173">
        <f>'Feuil1 ne pas supprimer'!K227</f>
        <v>0</v>
      </c>
      <c r="K274" s="174">
        <f>J274/I274*100</f>
        <v>0</v>
      </c>
      <c r="L274" s="173">
        <f>'Feuil1 ne pas supprimer'!N227</f>
        <v>23</v>
      </c>
      <c r="M274" s="174">
        <f>L274/I274*100</f>
        <v>6.6473988439306355</v>
      </c>
      <c r="N274" s="173">
        <f>'Feuil1 ne pas supprimer'!Q227</f>
        <v>0</v>
      </c>
      <c r="O274" s="174">
        <f>N274/I274*100</f>
        <v>0</v>
      </c>
      <c r="P274" s="173">
        <f>'Feuil1 ne pas supprimer'!T227</f>
        <v>2</v>
      </c>
      <c r="Q274" s="174">
        <f>P274/I274*100</f>
        <v>0.57803468208092479</v>
      </c>
      <c r="R274" s="173">
        <f>'Feuil1 ne pas supprimer'!W227</f>
        <v>289</v>
      </c>
      <c r="S274" s="174">
        <f>R274/I274*100</f>
        <v>83.526011560693647</v>
      </c>
      <c r="T274" s="173">
        <f>'Feuil1 ne pas supprimer'!Z227</f>
        <v>25</v>
      </c>
      <c r="U274" s="174">
        <f>T274/I274*100</f>
        <v>7.2254335260115612</v>
      </c>
      <c r="V274" s="173">
        <f>'Feuil1 ne pas supprimer'!AC227</f>
        <v>4</v>
      </c>
      <c r="W274" s="174">
        <f>V274/I274*100</f>
        <v>1.1560693641618496</v>
      </c>
      <c r="X274" s="173">
        <f>'Feuil1 ne pas supprimer'!AF227</f>
        <v>1</v>
      </c>
      <c r="Y274" s="174">
        <f>X274/I274*100</f>
        <v>0.28901734104046239</v>
      </c>
      <c r="Z274" s="173">
        <f>'Feuil1 ne pas supprimer'!AI227</f>
        <v>2</v>
      </c>
      <c r="AA274" s="174">
        <f>Z274/I274*100</f>
        <v>0.57803468208092479</v>
      </c>
    </row>
    <row r="275" spans="1:27">
      <c r="A275" s="23" t="s">
        <v>105</v>
      </c>
      <c r="B275" s="3" t="s">
        <v>71</v>
      </c>
      <c r="C275" s="3"/>
      <c r="D275" s="108">
        <f>SUM(D276:D278)</f>
        <v>694</v>
      </c>
      <c r="E275" s="108">
        <f>SUM(E276:E278)</f>
        <v>598</v>
      </c>
      <c r="F275" s="108">
        <f t="shared" si="152"/>
        <v>96</v>
      </c>
      <c r="G275" s="14">
        <f>E275/D275*100</f>
        <v>86.1671469740634</v>
      </c>
      <c r="H275" s="108">
        <f>E275-I275</f>
        <v>4</v>
      </c>
      <c r="I275" s="117">
        <f>SUM(I276:I278)</f>
        <v>594</v>
      </c>
      <c r="J275" s="108">
        <f>SUM(J276:J278)</f>
        <v>3</v>
      </c>
      <c r="K275" s="16">
        <f>J275/$I275*100</f>
        <v>0.50505050505050508</v>
      </c>
      <c r="L275" s="108">
        <f>SUM(L276:L278)</f>
        <v>167</v>
      </c>
      <c r="M275" s="16">
        <f>L275/$I275*100</f>
        <v>28.114478114478114</v>
      </c>
      <c r="N275" s="108">
        <f>SUM(N276:N278)</f>
        <v>4</v>
      </c>
      <c r="O275" s="16">
        <f>N275/$I275*100</f>
        <v>0.67340067340067333</v>
      </c>
      <c r="P275" s="108">
        <f>SUM(P276:P278)</f>
        <v>1</v>
      </c>
      <c r="Q275" s="16">
        <f>P275/$I275*100</f>
        <v>0.16835016835016833</v>
      </c>
      <c r="R275" s="108">
        <f>SUM(R276:R278)</f>
        <v>274</v>
      </c>
      <c r="S275" s="16">
        <f>R275/$I275*100</f>
        <v>46.127946127946132</v>
      </c>
      <c r="T275" s="108">
        <f>SUM(T276:T278)</f>
        <v>9</v>
      </c>
      <c r="U275" s="16">
        <f>T275/$I275*100</f>
        <v>1.5151515151515151</v>
      </c>
      <c r="V275" s="108">
        <f>SUM(V276:V278)</f>
        <v>16</v>
      </c>
      <c r="W275" s="16">
        <f>V275/$I275*100</f>
        <v>2.6936026936026933</v>
      </c>
      <c r="X275" s="108">
        <f>SUM(X276:X278)</f>
        <v>0</v>
      </c>
      <c r="Y275" s="16">
        <f>X275/$I275*100</f>
        <v>0</v>
      </c>
      <c r="Z275" s="108">
        <f>SUM(Z276:Z278)</f>
        <v>120</v>
      </c>
      <c r="AA275" s="16">
        <f>Z275/$I275*100</f>
        <v>20.202020202020201</v>
      </c>
    </row>
    <row r="276" spans="1:27" s="158" customFormat="1">
      <c r="A276" s="164" t="s">
        <v>105</v>
      </c>
      <c r="B276" s="164" t="str">
        <f>'Feuil1 ne pas supprimer'!C228</f>
        <v>Rimatara</v>
      </c>
      <c r="C276" s="164">
        <v>1</v>
      </c>
      <c r="D276" s="165">
        <f>'Feuil1 ne pas supprimer'!E228</f>
        <v>245</v>
      </c>
      <c r="E276" s="165">
        <f>'Feuil1 ne pas supprimer'!F228</f>
        <v>218</v>
      </c>
      <c r="F276" s="165">
        <f t="shared" si="152"/>
        <v>27</v>
      </c>
      <c r="G276" s="166">
        <f t="shared" si="141"/>
        <v>88.979591836734699</v>
      </c>
      <c r="H276" s="165">
        <f>'Feuil1 ne pas supprimer'!H228</f>
        <v>2</v>
      </c>
      <c r="I276" s="167">
        <f>'Feuil1 ne pas supprimer'!I228</f>
        <v>216</v>
      </c>
      <c r="J276" s="145">
        <f>'Feuil1 ne pas supprimer'!K228</f>
        <v>0</v>
      </c>
      <c r="K276" s="43">
        <f>J276/I276*100</f>
        <v>0</v>
      </c>
      <c r="L276" s="145">
        <f>'Feuil1 ne pas supprimer'!N228</f>
        <v>29</v>
      </c>
      <c r="M276" s="43">
        <f>L276/I276*100</f>
        <v>13.425925925925927</v>
      </c>
      <c r="N276" s="145">
        <f>'Feuil1 ne pas supprimer'!Q228</f>
        <v>0</v>
      </c>
      <c r="O276" s="43">
        <f>N276/I276*100</f>
        <v>0</v>
      </c>
      <c r="P276" s="145">
        <f>'Feuil1 ne pas supprimer'!T228</f>
        <v>0</v>
      </c>
      <c r="Q276" s="43">
        <f>P276/I276*100</f>
        <v>0</v>
      </c>
      <c r="R276" s="145">
        <f>'Feuil1 ne pas supprimer'!W228</f>
        <v>117</v>
      </c>
      <c r="S276" s="43">
        <f>R276/I276*100</f>
        <v>54.166666666666664</v>
      </c>
      <c r="T276" s="145">
        <f>'Feuil1 ne pas supprimer'!Z228</f>
        <v>3</v>
      </c>
      <c r="U276" s="43">
        <f>T276/I276*100</f>
        <v>1.3888888888888888</v>
      </c>
      <c r="V276" s="145">
        <f>'Feuil1 ne pas supprimer'!AC228</f>
        <v>7</v>
      </c>
      <c r="W276" s="43">
        <f>V276/I276*100</f>
        <v>3.2407407407407405</v>
      </c>
      <c r="X276" s="145">
        <f>'Feuil1 ne pas supprimer'!AF228</f>
        <v>0</v>
      </c>
      <c r="Y276" s="43">
        <f>X276/I276*100</f>
        <v>0</v>
      </c>
      <c r="Z276" s="145">
        <f>'Feuil1 ne pas supprimer'!AI228</f>
        <v>60</v>
      </c>
      <c r="AA276" s="43">
        <f>Z276/I276*100</f>
        <v>27.777777777777779</v>
      </c>
    </row>
    <row r="277" spans="1:27" s="158" customFormat="1">
      <c r="A277" s="164" t="s">
        <v>105</v>
      </c>
      <c r="B277" s="164" t="str">
        <f>'Feuil1 ne pas supprimer'!C229</f>
        <v>Rimatara</v>
      </c>
      <c r="C277" s="164">
        <v>2</v>
      </c>
      <c r="D277" s="165">
        <f>'Feuil1 ne pas supprimer'!E229</f>
        <v>263</v>
      </c>
      <c r="E277" s="165">
        <f>'Feuil1 ne pas supprimer'!F229</f>
        <v>222</v>
      </c>
      <c r="F277" s="165">
        <f t="shared" si="152"/>
        <v>41</v>
      </c>
      <c r="G277" s="166">
        <f t="shared" ref="G277:G286" si="162">E277/D277*100</f>
        <v>84.410646387832699</v>
      </c>
      <c r="H277" s="165">
        <f>'Feuil1 ne pas supprimer'!H229</f>
        <v>1</v>
      </c>
      <c r="I277" s="167">
        <f>'Feuil1 ne pas supprimer'!I229</f>
        <v>221</v>
      </c>
      <c r="J277" s="145">
        <f>'Feuil1 ne pas supprimer'!K229</f>
        <v>2</v>
      </c>
      <c r="K277" s="43">
        <f>J277/I277*100</f>
        <v>0.90497737556561098</v>
      </c>
      <c r="L277" s="145">
        <f>'Feuil1 ne pas supprimer'!N229</f>
        <v>75</v>
      </c>
      <c r="M277" s="43">
        <f>L277/I277*100</f>
        <v>33.936651583710407</v>
      </c>
      <c r="N277" s="145">
        <f>'Feuil1 ne pas supprimer'!Q229</f>
        <v>4</v>
      </c>
      <c r="O277" s="43">
        <f>N277/I277*100</f>
        <v>1.809954751131222</v>
      </c>
      <c r="P277" s="145">
        <f>'Feuil1 ne pas supprimer'!T229</f>
        <v>0</v>
      </c>
      <c r="Q277" s="43">
        <f>P277/I277*100</f>
        <v>0</v>
      </c>
      <c r="R277" s="145">
        <f>'Feuil1 ne pas supprimer'!W229</f>
        <v>100</v>
      </c>
      <c r="S277" s="43">
        <f>R277/I277*100</f>
        <v>45.248868778280546</v>
      </c>
      <c r="T277" s="145">
        <f>'Feuil1 ne pas supprimer'!Z229</f>
        <v>4</v>
      </c>
      <c r="U277" s="43">
        <f>T277/I277*100</f>
        <v>1.809954751131222</v>
      </c>
      <c r="V277" s="145">
        <f>'Feuil1 ne pas supprimer'!AC229</f>
        <v>3</v>
      </c>
      <c r="W277" s="43">
        <f>V277/I277*100</f>
        <v>1.3574660633484164</v>
      </c>
      <c r="X277" s="145">
        <f>'Feuil1 ne pas supprimer'!AF229</f>
        <v>0</v>
      </c>
      <c r="Y277" s="43">
        <f>X277/I277*100</f>
        <v>0</v>
      </c>
      <c r="Z277" s="145">
        <f>'Feuil1 ne pas supprimer'!AI229</f>
        <v>33</v>
      </c>
      <c r="AA277" s="43">
        <f>Z277/I277*100</f>
        <v>14.932126696832579</v>
      </c>
    </row>
    <row r="278" spans="1:27" s="158" customFormat="1">
      <c r="A278" s="164" t="s">
        <v>105</v>
      </c>
      <c r="B278" s="164" t="str">
        <f>'Feuil1 ne pas supprimer'!C230</f>
        <v>Rimatara</v>
      </c>
      <c r="C278" s="164">
        <v>3</v>
      </c>
      <c r="D278" s="165">
        <f>'Feuil1 ne pas supprimer'!E230</f>
        <v>186</v>
      </c>
      <c r="E278" s="165">
        <f>'Feuil1 ne pas supprimer'!F230</f>
        <v>158</v>
      </c>
      <c r="F278" s="165">
        <f t="shared" si="152"/>
        <v>28</v>
      </c>
      <c r="G278" s="166">
        <f t="shared" si="162"/>
        <v>84.946236559139791</v>
      </c>
      <c r="H278" s="165">
        <f>'Feuil1 ne pas supprimer'!H230</f>
        <v>1</v>
      </c>
      <c r="I278" s="167">
        <f>'Feuil1 ne pas supprimer'!I230</f>
        <v>157</v>
      </c>
      <c r="J278" s="145">
        <f>'Feuil1 ne pas supprimer'!K230</f>
        <v>1</v>
      </c>
      <c r="K278" s="43">
        <f>J278/I278*100</f>
        <v>0.63694267515923575</v>
      </c>
      <c r="L278" s="145">
        <f>'Feuil1 ne pas supprimer'!N230</f>
        <v>63</v>
      </c>
      <c r="M278" s="43">
        <f>L278/I278*100</f>
        <v>40.127388535031848</v>
      </c>
      <c r="N278" s="145">
        <f>'Feuil1 ne pas supprimer'!Q230</f>
        <v>0</v>
      </c>
      <c r="O278" s="43">
        <f>N278/I278*100</f>
        <v>0</v>
      </c>
      <c r="P278" s="145">
        <f>'Feuil1 ne pas supprimer'!T230</f>
        <v>1</v>
      </c>
      <c r="Q278" s="43">
        <f>P278/I278*100</f>
        <v>0.63694267515923575</v>
      </c>
      <c r="R278" s="145">
        <f>'Feuil1 ne pas supprimer'!W230</f>
        <v>57</v>
      </c>
      <c r="S278" s="43">
        <f>R278/I278*100</f>
        <v>36.30573248407643</v>
      </c>
      <c r="T278" s="145">
        <f>'Feuil1 ne pas supprimer'!Z230</f>
        <v>2</v>
      </c>
      <c r="U278" s="43">
        <f>T278/I278*100</f>
        <v>1.2738853503184715</v>
      </c>
      <c r="V278" s="145">
        <f>'Feuil1 ne pas supprimer'!AC230</f>
        <v>6</v>
      </c>
      <c r="W278" s="43">
        <f>V278/I278*100</f>
        <v>3.8216560509554141</v>
      </c>
      <c r="X278" s="145">
        <f>'Feuil1 ne pas supprimer'!AF230</f>
        <v>0</v>
      </c>
      <c r="Y278" s="43">
        <f>X278/I278*100</f>
        <v>0</v>
      </c>
      <c r="Z278" s="145">
        <f>'Feuil1 ne pas supprimer'!AI230</f>
        <v>27</v>
      </c>
      <c r="AA278" s="43">
        <f>Z278/I278*100</f>
        <v>17.197452229299362</v>
      </c>
    </row>
    <row r="279" spans="1:27">
      <c r="A279" s="23" t="s">
        <v>105</v>
      </c>
      <c r="B279" s="3" t="s">
        <v>72</v>
      </c>
      <c r="C279" s="3"/>
      <c r="D279" s="108">
        <f>SUM(D280:D282)</f>
        <v>1829</v>
      </c>
      <c r="E279" s="108">
        <f>SUM(E280:E282)</f>
        <v>1427</v>
      </c>
      <c r="F279" s="108">
        <f t="shared" si="152"/>
        <v>402</v>
      </c>
      <c r="G279" s="14">
        <f>E279/D279*100</f>
        <v>78.020776380535821</v>
      </c>
      <c r="H279" s="108">
        <f>E279-I279</f>
        <v>5</v>
      </c>
      <c r="I279" s="117">
        <f>SUM(I280:I282)</f>
        <v>1422</v>
      </c>
      <c r="J279" s="108">
        <f>SUM(J280:J282)</f>
        <v>7</v>
      </c>
      <c r="K279" s="16">
        <f>J279/$I279*100</f>
        <v>0.49226441631504925</v>
      </c>
      <c r="L279" s="108">
        <f>SUM(L280:L282)</f>
        <v>413</v>
      </c>
      <c r="M279" s="16">
        <f>L279/$I279*100</f>
        <v>29.043600562587908</v>
      </c>
      <c r="N279" s="108">
        <f>SUM(N280:N282)</f>
        <v>2</v>
      </c>
      <c r="O279" s="16">
        <f>N279/$I279*100</f>
        <v>0.14064697609001406</v>
      </c>
      <c r="P279" s="108">
        <f>SUM(P280:P282)</f>
        <v>2</v>
      </c>
      <c r="Q279" s="16">
        <f>P279/$I279*100</f>
        <v>0.14064697609001406</v>
      </c>
      <c r="R279" s="108">
        <f>SUM(R280:R282)</f>
        <v>803</v>
      </c>
      <c r="S279" s="16">
        <f>R279/$I279*100</f>
        <v>56.469760900140642</v>
      </c>
      <c r="T279" s="108">
        <f>SUM(T280:T282)</f>
        <v>61</v>
      </c>
      <c r="U279" s="16">
        <f>T279/$I279*100</f>
        <v>4.2897327707454291</v>
      </c>
      <c r="V279" s="108">
        <f>SUM(V280:V282)</f>
        <v>57</v>
      </c>
      <c r="W279" s="16">
        <f>V279/$I279*100</f>
        <v>4.0084388185654012</v>
      </c>
      <c r="X279" s="108">
        <f>SUM(X280:X282)</f>
        <v>54</v>
      </c>
      <c r="Y279" s="16">
        <f>X279/$I279*100</f>
        <v>3.79746835443038</v>
      </c>
      <c r="Z279" s="108">
        <f>SUM(Z280:Z282)</f>
        <v>23</v>
      </c>
      <c r="AA279" s="16">
        <f>Z279/$I279*100</f>
        <v>1.6174402250351618</v>
      </c>
    </row>
    <row r="280" spans="1:27" s="157" customFormat="1">
      <c r="A280" s="164" t="s">
        <v>105</v>
      </c>
      <c r="B280" s="164" t="str">
        <f>'Feuil1 ne pas supprimer'!C231</f>
        <v>Rurutu</v>
      </c>
      <c r="C280" s="164">
        <v>1</v>
      </c>
      <c r="D280" s="165">
        <f>'Feuil1 ne pas supprimer'!E231</f>
        <v>878</v>
      </c>
      <c r="E280" s="165">
        <f>'Feuil1 ne pas supprimer'!F231</f>
        <v>678</v>
      </c>
      <c r="F280" s="165">
        <f t="shared" si="152"/>
        <v>200</v>
      </c>
      <c r="G280" s="166">
        <f t="shared" si="162"/>
        <v>77.220956719817764</v>
      </c>
      <c r="H280" s="165">
        <f>'Feuil1 ne pas supprimer'!H231</f>
        <v>4</v>
      </c>
      <c r="I280" s="167">
        <f>'Feuil1 ne pas supprimer'!I231</f>
        <v>674</v>
      </c>
      <c r="J280" s="173">
        <f>'Feuil1 ne pas supprimer'!K231</f>
        <v>4</v>
      </c>
      <c r="K280" s="174">
        <f>J280/I280*100</f>
        <v>0.59347181008902083</v>
      </c>
      <c r="L280" s="173">
        <f>'Feuil1 ne pas supprimer'!N231</f>
        <v>133</v>
      </c>
      <c r="M280" s="174">
        <f>L280/I280*100</f>
        <v>19.732937685459941</v>
      </c>
      <c r="N280" s="173">
        <f>'Feuil1 ne pas supprimer'!Q231</f>
        <v>1</v>
      </c>
      <c r="O280" s="174">
        <f>N280/I280*100</f>
        <v>0.14836795252225521</v>
      </c>
      <c r="P280" s="173">
        <f>'Feuil1 ne pas supprimer'!T231</f>
        <v>1</v>
      </c>
      <c r="Q280" s="174">
        <f>P280/I280*100</f>
        <v>0.14836795252225521</v>
      </c>
      <c r="R280" s="173">
        <f>'Feuil1 ne pas supprimer'!W231</f>
        <v>457</v>
      </c>
      <c r="S280" s="174">
        <f>R280/I280*100</f>
        <v>67.804154302670625</v>
      </c>
      <c r="T280" s="173">
        <f>'Feuil1 ne pas supprimer'!Z231</f>
        <v>27</v>
      </c>
      <c r="U280" s="174">
        <f>T280/I280*100</f>
        <v>4.0059347181008906</v>
      </c>
      <c r="V280" s="173">
        <f>'Feuil1 ne pas supprimer'!AC231</f>
        <v>9</v>
      </c>
      <c r="W280" s="174">
        <f>V280/I280*100</f>
        <v>1.3353115727002967</v>
      </c>
      <c r="X280" s="173">
        <f>'Feuil1 ne pas supprimer'!AF231</f>
        <v>32</v>
      </c>
      <c r="Y280" s="174">
        <f>X280/I280*100</f>
        <v>4.7477744807121667</v>
      </c>
      <c r="Z280" s="173">
        <f>'Feuil1 ne pas supprimer'!AI231</f>
        <v>10</v>
      </c>
      <c r="AA280" s="174">
        <f>Z280/I280*100</f>
        <v>1.4836795252225521</v>
      </c>
    </row>
    <row r="281" spans="1:27" s="157" customFormat="1">
      <c r="A281" s="164" t="s">
        <v>105</v>
      </c>
      <c r="B281" s="164" t="str">
        <f>'Feuil1 ne pas supprimer'!C232</f>
        <v>Rurutu</v>
      </c>
      <c r="C281" s="164">
        <v>2</v>
      </c>
      <c r="D281" s="165">
        <f>'Feuil1 ne pas supprimer'!E232</f>
        <v>606</v>
      </c>
      <c r="E281" s="165">
        <f>'Feuil1 ne pas supprimer'!F232</f>
        <v>465</v>
      </c>
      <c r="F281" s="165">
        <f t="shared" si="152"/>
        <v>141</v>
      </c>
      <c r="G281" s="166">
        <f t="shared" si="162"/>
        <v>76.732673267326732</v>
      </c>
      <c r="H281" s="165">
        <f>'Feuil1 ne pas supprimer'!H232</f>
        <v>1</v>
      </c>
      <c r="I281" s="167">
        <f>'Feuil1 ne pas supprimer'!I232</f>
        <v>464</v>
      </c>
      <c r="J281" s="173">
        <f>'Feuil1 ne pas supprimer'!K232</f>
        <v>3</v>
      </c>
      <c r="K281" s="174">
        <f>J281/I281*100</f>
        <v>0.64655172413793105</v>
      </c>
      <c r="L281" s="173">
        <f>'Feuil1 ne pas supprimer'!N232</f>
        <v>152</v>
      </c>
      <c r="M281" s="174">
        <f>L281/I281*100</f>
        <v>32.758620689655174</v>
      </c>
      <c r="N281" s="173">
        <f>'Feuil1 ne pas supprimer'!Q232</f>
        <v>1</v>
      </c>
      <c r="O281" s="174">
        <f>N281/I281*100</f>
        <v>0.21551724137931033</v>
      </c>
      <c r="P281" s="173">
        <f>'Feuil1 ne pas supprimer'!T232</f>
        <v>0</v>
      </c>
      <c r="Q281" s="174">
        <f>P281/I281*100</f>
        <v>0</v>
      </c>
      <c r="R281" s="173">
        <f>'Feuil1 ne pas supprimer'!W232</f>
        <v>209</v>
      </c>
      <c r="S281" s="174">
        <f>R281/I281*100</f>
        <v>45.043103448275865</v>
      </c>
      <c r="T281" s="173">
        <f>'Feuil1 ne pas supprimer'!Z232</f>
        <v>26</v>
      </c>
      <c r="U281" s="174">
        <f>T281/I281*100</f>
        <v>5.6034482758620694</v>
      </c>
      <c r="V281" s="173">
        <f>'Feuil1 ne pas supprimer'!AC232</f>
        <v>46</v>
      </c>
      <c r="W281" s="174">
        <f>V281/I281*100</f>
        <v>9.9137931034482758</v>
      </c>
      <c r="X281" s="173">
        <f>'Feuil1 ne pas supprimer'!AF232</f>
        <v>19</v>
      </c>
      <c r="Y281" s="174">
        <f>X281/I281*100</f>
        <v>4.0948275862068968</v>
      </c>
      <c r="Z281" s="173">
        <f>'Feuil1 ne pas supprimer'!AI232</f>
        <v>8</v>
      </c>
      <c r="AA281" s="174">
        <f>Z281/I281*100</f>
        <v>1.7241379310344827</v>
      </c>
    </row>
    <row r="282" spans="1:27" s="157" customFormat="1">
      <c r="A282" s="164" t="s">
        <v>105</v>
      </c>
      <c r="B282" s="164" t="str">
        <f>'Feuil1 ne pas supprimer'!C233</f>
        <v>Rurutu</v>
      </c>
      <c r="C282" s="164">
        <v>3</v>
      </c>
      <c r="D282" s="165">
        <f>'Feuil1 ne pas supprimer'!E233</f>
        <v>345</v>
      </c>
      <c r="E282" s="165">
        <f>'Feuil1 ne pas supprimer'!F233</f>
        <v>284</v>
      </c>
      <c r="F282" s="165">
        <f t="shared" si="152"/>
        <v>61</v>
      </c>
      <c r="G282" s="166">
        <f t="shared" si="162"/>
        <v>82.318840579710141</v>
      </c>
      <c r="H282" s="165">
        <f>'Feuil1 ne pas supprimer'!H233</f>
        <v>0</v>
      </c>
      <c r="I282" s="167">
        <f>'Feuil1 ne pas supprimer'!I233</f>
        <v>284</v>
      </c>
      <c r="J282" s="173">
        <f>'Feuil1 ne pas supprimer'!K233</f>
        <v>0</v>
      </c>
      <c r="K282" s="174">
        <f>J282/I282*100</f>
        <v>0</v>
      </c>
      <c r="L282" s="173">
        <f>'Feuil1 ne pas supprimer'!N233</f>
        <v>128</v>
      </c>
      <c r="M282" s="174">
        <f>L282/I282*100</f>
        <v>45.070422535211272</v>
      </c>
      <c r="N282" s="173">
        <f>'Feuil1 ne pas supprimer'!Q233</f>
        <v>0</v>
      </c>
      <c r="O282" s="174">
        <f>N282/I282*100</f>
        <v>0</v>
      </c>
      <c r="P282" s="173">
        <f>'Feuil1 ne pas supprimer'!T233</f>
        <v>1</v>
      </c>
      <c r="Q282" s="174">
        <f>P282/I282*100</f>
        <v>0.35211267605633806</v>
      </c>
      <c r="R282" s="173">
        <f>'Feuil1 ne pas supprimer'!W233</f>
        <v>137</v>
      </c>
      <c r="S282" s="174">
        <f>R282/I282*100</f>
        <v>48.239436619718312</v>
      </c>
      <c r="T282" s="173">
        <f>'Feuil1 ne pas supprimer'!Z233</f>
        <v>8</v>
      </c>
      <c r="U282" s="174">
        <f>T282/I282*100</f>
        <v>2.8169014084507045</v>
      </c>
      <c r="V282" s="173">
        <f>'Feuil1 ne pas supprimer'!AC233</f>
        <v>2</v>
      </c>
      <c r="W282" s="174">
        <f>V282/I282*100</f>
        <v>0.70422535211267612</v>
      </c>
      <c r="X282" s="173">
        <f>'Feuil1 ne pas supprimer'!AF233</f>
        <v>3</v>
      </c>
      <c r="Y282" s="174">
        <f>X282/I282*100</f>
        <v>1.056338028169014</v>
      </c>
      <c r="Z282" s="173">
        <f>'Feuil1 ne pas supprimer'!AI233</f>
        <v>5</v>
      </c>
      <c r="AA282" s="174">
        <f>Z282/I282*100</f>
        <v>1.7605633802816902</v>
      </c>
    </row>
    <row r="283" spans="1:27">
      <c r="A283" s="23" t="s">
        <v>105</v>
      </c>
      <c r="B283" s="3" t="s">
        <v>73</v>
      </c>
      <c r="C283" s="3"/>
      <c r="D283" s="108">
        <f>SUM(D284:D286)</f>
        <v>1555</v>
      </c>
      <c r="E283" s="108">
        <f>SUM(E284:E286)</f>
        <v>1233</v>
      </c>
      <c r="F283" s="108">
        <f t="shared" si="152"/>
        <v>322</v>
      </c>
      <c r="G283" s="14">
        <f>E283/D283*100</f>
        <v>79.292604501607727</v>
      </c>
      <c r="H283" s="108">
        <f>E283-I283</f>
        <v>10</v>
      </c>
      <c r="I283" s="117">
        <f>SUM(I284:I286)</f>
        <v>1223</v>
      </c>
      <c r="J283" s="108">
        <f>SUM(J284:J286)</f>
        <v>11</v>
      </c>
      <c r="K283" s="16">
        <f>J283/$I283*100</f>
        <v>0.8994276369582993</v>
      </c>
      <c r="L283" s="108">
        <f>SUM(L284:L286)</f>
        <v>341</v>
      </c>
      <c r="M283" s="16">
        <f>L283/$I283*100</f>
        <v>27.882256745707281</v>
      </c>
      <c r="N283" s="108">
        <f>SUM(N284:N286)</f>
        <v>4</v>
      </c>
      <c r="O283" s="16">
        <f>N283/$I283*100</f>
        <v>0.32706459525756337</v>
      </c>
      <c r="P283" s="108">
        <f>SUM(P284:P286)</f>
        <v>5</v>
      </c>
      <c r="Q283" s="16">
        <f>P283/$I283*100</f>
        <v>0.40883074407195419</v>
      </c>
      <c r="R283" s="108">
        <f>SUM(R284:R286)</f>
        <v>638</v>
      </c>
      <c r="S283" s="16">
        <f>R283/$I283*100</f>
        <v>52.166802943581359</v>
      </c>
      <c r="T283" s="108">
        <f>SUM(T284:T286)</f>
        <v>16</v>
      </c>
      <c r="U283" s="16">
        <f>T283/$I283*100</f>
        <v>1.3082583810302535</v>
      </c>
      <c r="V283" s="108">
        <f>SUM(V284:V286)</f>
        <v>30</v>
      </c>
      <c r="W283" s="16">
        <f>V283/$I283*100</f>
        <v>2.4529844644317254</v>
      </c>
      <c r="X283" s="108">
        <f>SUM(X284:X286)</f>
        <v>27</v>
      </c>
      <c r="Y283" s="16">
        <f>X283/$I283*100</f>
        <v>2.2076860179885527</v>
      </c>
      <c r="Z283" s="108">
        <f>SUM(Z284:Z286)</f>
        <v>151</v>
      </c>
      <c r="AA283" s="16">
        <f>Z283/$I283*100</f>
        <v>12.346688470973017</v>
      </c>
    </row>
    <row r="284" spans="1:27" s="157" customFormat="1">
      <c r="A284" s="164" t="s">
        <v>105</v>
      </c>
      <c r="B284" s="164" t="str">
        <f>'Feuil1 ne pas supprimer'!C234</f>
        <v>Tubuai</v>
      </c>
      <c r="C284" s="164">
        <v>1</v>
      </c>
      <c r="D284" s="165">
        <f>'Feuil1 ne pas supprimer'!E234</f>
        <v>724</v>
      </c>
      <c r="E284" s="165">
        <f>'Feuil1 ne pas supprimer'!F234</f>
        <v>579</v>
      </c>
      <c r="F284" s="165">
        <f t="shared" si="152"/>
        <v>145</v>
      </c>
      <c r="G284" s="166">
        <f t="shared" si="162"/>
        <v>79.972375690607734</v>
      </c>
      <c r="H284" s="165">
        <f>'Feuil1 ne pas supprimer'!H234</f>
        <v>5</v>
      </c>
      <c r="I284" s="167">
        <f>'Feuil1 ne pas supprimer'!I234</f>
        <v>574</v>
      </c>
      <c r="J284" s="173">
        <f>'Feuil1 ne pas supprimer'!K234</f>
        <v>9</v>
      </c>
      <c r="K284" s="174">
        <f>J284/I284*100</f>
        <v>1.5679442508710801</v>
      </c>
      <c r="L284" s="173">
        <f>'Feuil1 ne pas supprimer'!N234</f>
        <v>163</v>
      </c>
      <c r="M284" s="174">
        <f>L284/I284*100</f>
        <v>28.397212543554005</v>
      </c>
      <c r="N284" s="173">
        <f>'Feuil1 ne pas supprimer'!Q234</f>
        <v>0</v>
      </c>
      <c r="O284" s="174">
        <f>N284/I284*100</f>
        <v>0</v>
      </c>
      <c r="P284" s="173">
        <f>'Feuil1 ne pas supprimer'!T234</f>
        <v>3</v>
      </c>
      <c r="Q284" s="174">
        <f>P284/I284*100</f>
        <v>0.52264808362369342</v>
      </c>
      <c r="R284" s="173">
        <f>'Feuil1 ne pas supprimer'!W234</f>
        <v>278</v>
      </c>
      <c r="S284" s="174">
        <f>R284/I284*100</f>
        <v>48.432055749128921</v>
      </c>
      <c r="T284" s="173">
        <f>'Feuil1 ne pas supprimer'!Z234</f>
        <v>6</v>
      </c>
      <c r="U284" s="174">
        <f>T284/I284*100</f>
        <v>1.0452961672473868</v>
      </c>
      <c r="V284" s="173">
        <f>'Feuil1 ne pas supprimer'!AC234</f>
        <v>20</v>
      </c>
      <c r="W284" s="174">
        <f>V284/I284*100</f>
        <v>3.484320557491289</v>
      </c>
      <c r="X284" s="173">
        <f>'Feuil1 ne pas supprimer'!AF234</f>
        <v>9</v>
      </c>
      <c r="Y284" s="174">
        <f>X284/I284*100</f>
        <v>1.5679442508710801</v>
      </c>
      <c r="Z284" s="173">
        <f>'Feuil1 ne pas supprimer'!AI234</f>
        <v>86</v>
      </c>
      <c r="AA284" s="174">
        <f>Z284/I284*100</f>
        <v>14.982578397212542</v>
      </c>
    </row>
    <row r="285" spans="1:27" s="157" customFormat="1">
      <c r="A285" s="164" t="s">
        <v>105</v>
      </c>
      <c r="B285" s="164" t="str">
        <f>'Feuil1 ne pas supprimer'!C235</f>
        <v>Tubuai</v>
      </c>
      <c r="C285" s="164">
        <v>2</v>
      </c>
      <c r="D285" s="165">
        <f>'Feuil1 ne pas supprimer'!E235</f>
        <v>393</v>
      </c>
      <c r="E285" s="165">
        <f>'Feuil1 ne pas supprimer'!F235</f>
        <v>319</v>
      </c>
      <c r="F285" s="165">
        <f t="shared" si="152"/>
        <v>74</v>
      </c>
      <c r="G285" s="166">
        <f t="shared" si="162"/>
        <v>81.170483460559794</v>
      </c>
      <c r="H285" s="165">
        <f>'Feuil1 ne pas supprimer'!H235</f>
        <v>1</v>
      </c>
      <c r="I285" s="167">
        <f>'Feuil1 ne pas supprimer'!I235</f>
        <v>318</v>
      </c>
      <c r="J285" s="173">
        <f>'Feuil1 ne pas supprimer'!K235</f>
        <v>1</v>
      </c>
      <c r="K285" s="174">
        <f>J285/I285*100</f>
        <v>0.31446540880503149</v>
      </c>
      <c r="L285" s="173">
        <f>'Feuil1 ne pas supprimer'!N235</f>
        <v>77</v>
      </c>
      <c r="M285" s="174">
        <f>L285/I285*100</f>
        <v>24.213836477987421</v>
      </c>
      <c r="N285" s="173">
        <f>'Feuil1 ne pas supprimer'!Q235</f>
        <v>1</v>
      </c>
      <c r="O285" s="174">
        <f>N285/I285*100</f>
        <v>0.31446540880503149</v>
      </c>
      <c r="P285" s="173">
        <f>'Feuil1 ne pas supprimer'!T235</f>
        <v>1</v>
      </c>
      <c r="Q285" s="174">
        <f>P285/I285*100</f>
        <v>0.31446540880503149</v>
      </c>
      <c r="R285" s="173">
        <f>'Feuil1 ne pas supprimer'!W235</f>
        <v>187</v>
      </c>
      <c r="S285" s="174">
        <f>R285/I285*100</f>
        <v>58.80503144654088</v>
      </c>
      <c r="T285" s="173">
        <f>'Feuil1 ne pas supprimer'!Z235</f>
        <v>5</v>
      </c>
      <c r="U285" s="174">
        <f>T285/I285*100</f>
        <v>1.5723270440251573</v>
      </c>
      <c r="V285" s="173">
        <f>'Feuil1 ne pas supprimer'!AC235</f>
        <v>7</v>
      </c>
      <c r="W285" s="174">
        <f>V285/I285*100</f>
        <v>2.2012578616352201</v>
      </c>
      <c r="X285" s="173">
        <f>'Feuil1 ne pas supprimer'!AF235</f>
        <v>5</v>
      </c>
      <c r="Y285" s="174">
        <f>X285/I285*100</f>
        <v>1.5723270440251573</v>
      </c>
      <c r="Z285" s="173">
        <f>'Feuil1 ne pas supprimer'!AI235</f>
        <v>34</v>
      </c>
      <c r="AA285" s="174">
        <f>Z285/I285*100</f>
        <v>10.691823899371069</v>
      </c>
    </row>
    <row r="286" spans="1:27" s="157" customFormat="1">
      <c r="A286" s="164" t="s">
        <v>105</v>
      </c>
      <c r="B286" s="164" t="str">
        <f>'Feuil1 ne pas supprimer'!C236</f>
        <v>Tubuai</v>
      </c>
      <c r="C286" s="164">
        <v>3</v>
      </c>
      <c r="D286" s="165">
        <f>'Feuil1 ne pas supprimer'!E236</f>
        <v>438</v>
      </c>
      <c r="E286" s="165">
        <f>'Feuil1 ne pas supprimer'!F236</f>
        <v>335</v>
      </c>
      <c r="F286" s="165">
        <f t="shared" si="152"/>
        <v>103</v>
      </c>
      <c r="G286" s="166">
        <f t="shared" si="162"/>
        <v>76.484018264840188</v>
      </c>
      <c r="H286" s="165">
        <f>'Feuil1 ne pas supprimer'!H236</f>
        <v>4</v>
      </c>
      <c r="I286" s="167">
        <f>'Feuil1 ne pas supprimer'!I236</f>
        <v>331</v>
      </c>
      <c r="J286" s="173">
        <f>'Feuil1 ne pas supprimer'!K236</f>
        <v>1</v>
      </c>
      <c r="K286" s="174">
        <f>J286/I286*100</f>
        <v>0.30211480362537763</v>
      </c>
      <c r="L286" s="173">
        <f>'Feuil1 ne pas supprimer'!N236</f>
        <v>101</v>
      </c>
      <c r="M286" s="174">
        <f>L286/I286*100</f>
        <v>30.513595166163142</v>
      </c>
      <c r="N286" s="173">
        <f>'Feuil1 ne pas supprimer'!Q236</f>
        <v>3</v>
      </c>
      <c r="O286" s="174">
        <f>N286/I286*100</f>
        <v>0.90634441087613304</v>
      </c>
      <c r="P286" s="173">
        <f>'Feuil1 ne pas supprimer'!T236</f>
        <v>1</v>
      </c>
      <c r="Q286" s="174">
        <f>P286/I286*100</f>
        <v>0.30211480362537763</v>
      </c>
      <c r="R286" s="173">
        <f>'Feuil1 ne pas supprimer'!W236</f>
        <v>173</v>
      </c>
      <c r="S286" s="174">
        <f>R286/I286*100</f>
        <v>52.265861027190333</v>
      </c>
      <c r="T286" s="173">
        <f>'Feuil1 ne pas supprimer'!Z236</f>
        <v>5</v>
      </c>
      <c r="U286" s="174">
        <f>T286/I286*100</f>
        <v>1.5105740181268883</v>
      </c>
      <c r="V286" s="173">
        <f>'Feuil1 ne pas supprimer'!AC236</f>
        <v>3</v>
      </c>
      <c r="W286" s="174">
        <f>V286/I286*100</f>
        <v>0.90634441087613304</v>
      </c>
      <c r="X286" s="173">
        <f>'Feuil1 ne pas supprimer'!AF236</f>
        <v>13</v>
      </c>
      <c r="Y286" s="174">
        <f>X286/I286*100</f>
        <v>3.9274924471299091</v>
      </c>
      <c r="Z286" s="173">
        <f>'Feuil1 ne pas supprimer'!AI236</f>
        <v>31</v>
      </c>
      <c r="AA286" s="174">
        <f>Z286/I286*100</f>
        <v>9.3655589123867067</v>
      </c>
    </row>
    <row r="287" spans="1:27">
      <c r="D287" s="113"/>
      <c r="E287" s="113"/>
      <c r="F287" s="113"/>
      <c r="H287" s="113"/>
      <c r="I287" s="113"/>
    </row>
    <row r="288" spans="1:27" ht="48.75" customHeight="1">
      <c r="D288" s="113"/>
      <c r="E288" s="113"/>
      <c r="F288" s="113"/>
      <c r="H288" s="113"/>
      <c r="I288" s="113"/>
      <c r="J288" s="190" t="s">
        <v>87</v>
      </c>
      <c r="K288" s="190"/>
      <c r="L288" s="190" t="s">
        <v>88</v>
      </c>
      <c r="M288" s="190"/>
      <c r="N288" s="190" t="s">
        <v>117</v>
      </c>
      <c r="O288" s="190"/>
      <c r="P288" s="191" t="s">
        <v>116</v>
      </c>
      <c r="Q288" s="192"/>
      <c r="R288" s="190" t="s">
        <v>114</v>
      </c>
      <c r="S288" s="190"/>
      <c r="T288" s="190" t="s">
        <v>120</v>
      </c>
      <c r="U288" s="190"/>
      <c r="V288" s="190" t="s">
        <v>119</v>
      </c>
      <c r="W288" s="190"/>
      <c r="X288" s="190" t="s">
        <v>115</v>
      </c>
      <c r="Y288" s="190"/>
      <c r="Z288" s="191" t="s">
        <v>118</v>
      </c>
      <c r="AA288" s="192"/>
    </row>
    <row r="289" spans="1:28" ht="60">
      <c r="A289" s="69"/>
      <c r="B289" s="70" t="str">
        <f>'par communes'!B66</f>
        <v>Nb de Communes</v>
      </c>
      <c r="C289" s="70" t="str">
        <f>'par communes'!C66</f>
        <v>Nb. bureaux de vote</v>
      </c>
      <c r="D289" s="114" t="str">
        <f>'par communes'!D66</f>
        <v xml:space="preserve"> Nb. inscrits</v>
      </c>
      <c r="E289" s="114" t="str">
        <f>'par communes'!E66</f>
        <v>Nb. Votants</v>
      </c>
      <c r="F289" s="114" t="str">
        <f>'par communes'!F66</f>
        <v>Abstention</v>
      </c>
      <c r="G289" s="70" t="str">
        <f>'par communes'!G66</f>
        <v>Taux participation</v>
      </c>
      <c r="H289" s="114" t="str">
        <f>'par communes'!H66</f>
        <v>blancs et nuls</v>
      </c>
      <c r="I289" s="114" t="str">
        <f>'par communes'!I66</f>
        <v>Nb. Exprimes</v>
      </c>
      <c r="J289" s="128" t="str">
        <f>'par communes'!J66</f>
        <v>Voix Obtenues</v>
      </c>
      <c r="K289" s="47" t="str">
        <f>'par communes'!K66</f>
        <v>%</v>
      </c>
      <c r="L289" s="128" t="str">
        <f>'par communes'!L66</f>
        <v>Voix Obtenues</v>
      </c>
      <c r="M289" s="46" t="str">
        <f>'par communes'!M66</f>
        <v>%</v>
      </c>
      <c r="N289" s="130" t="str">
        <f>'par communes'!N66</f>
        <v>Voix Obtenues</v>
      </c>
      <c r="O289" s="46" t="str">
        <f>'par communes'!O66</f>
        <v>%</v>
      </c>
      <c r="P289" s="128" t="str">
        <f>'par communes'!P66</f>
        <v>Voix Obtenues</v>
      </c>
      <c r="Q289" s="46" t="str">
        <f>'par communes'!Q66</f>
        <v>%</v>
      </c>
      <c r="R289" s="128" t="str">
        <f>'par communes'!R66</f>
        <v>Voix Obtenues</v>
      </c>
      <c r="S289" s="46" t="str">
        <f>'par communes'!S66</f>
        <v>%</v>
      </c>
      <c r="T289" s="128" t="str">
        <f>'par communes'!T66</f>
        <v>Voix Obtenues</v>
      </c>
      <c r="U289" s="46" t="str">
        <f>'par communes'!U66</f>
        <v>%</v>
      </c>
      <c r="V289" s="128" t="str">
        <f>'par communes'!V66</f>
        <v>Voix Obtenues</v>
      </c>
      <c r="W289" s="46" t="str">
        <f>'par communes'!W66</f>
        <v>%</v>
      </c>
      <c r="X289" s="128" t="str">
        <f>'par communes'!X66</f>
        <v>Voix Obtenues</v>
      </c>
      <c r="Y289" s="46" t="str">
        <f>'par communes'!Y66</f>
        <v>%</v>
      </c>
      <c r="Z289" s="128" t="str">
        <f>'par communes'!Z66</f>
        <v>Voix Obtenues</v>
      </c>
      <c r="AA289" s="47" t="str">
        <f>'par communes'!AA66</f>
        <v>%</v>
      </c>
    </row>
    <row r="290" spans="1:28">
      <c r="A290" s="67" t="str">
        <f>'par communes'!A67</f>
        <v>1ère SECTION DES ÎLES DU VENT</v>
      </c>
      <c r="B290" s="65">
        <f>'par communes'!B67</f>
        <v>4</v>
      </c>
      <c r="C290" s="65">
        <f>'par communes'!C67</f>
        <v>41</v>
      </c>
      <c r="D290" s="115">
        <f>'par communes'!D67</f>
        <v>48776</v>
      </c>
      <c r="E290" s="115">
        <f>'par communes'!E67</f>
        <v>31783</v>
      </c>
      <c r="F290" s="115">
        <f>'par communes'!F67</f>
        <v>16993</v>
      </c>
      <c r="G290" s="66">
        <f>'par communes'!G67</f>
        <v>65.16114482532393</v>
      </c>
      <c r="H290" s="115">
        <f>'par communes'!H67</f>
        <v>383</v>
      </c>
      <c r="I290" s="121">
        <f>'par communes'!I67</f>
        <v>31400</v>
      </c>
      <c r="J290" s="129">
        <f>'par communes'!J67</f>
        <v>269</v>
      </c>
      <c r="K290" s="35">
        <f>'par communes'!K67</f>
        <v>0.85668789808917201</v>
      </c>
      <c r="L290" s="129">
        <f>'par communes'!L67</f>
        <v>6432</v>
      </c>
      <c r="M290" s="34">
        <f>'par communes'!M67</f>
        <v>20.484076433121018</v>
      </c>
      <c r="N290" s="129">
        <f>'par communes'!N67</f>
        <v>59</v>
      </c>
      <c r="O290" s="35">
        <f>'par communes'!O67</f>
        <v>0.18789808917197454</v>
      </c>
      <c r="P290" s="129">
        <f>'par communes'!P67</f>
        <v>572</v>
      </c>
      <c r="Q290" s="34">
        <f>'par communes'!Q67</f>
        <v>1.8216560509554141</v>
      </c>
      <c r="R290" s="129">
        <f>'par communes'!R67</f>
        <v>13596</v>
      </c>
      <c r="S290" s="35">
        <f>'par communes'!S67</f>
        <v>43.29936305732484</v>
      </c>
      <c r="T290" s="129">
        <f>'par communes'!T67</f>
        <v>1728</v>
      </c>
      <c r="U290" s="35">
        <f>'par communes'!U67</f>
        <v>5.5031847133757967</v>
      </c>
      <c r="V290" s="129">
        <f>'par communes'!V67</f>
        <v>1126</v>
      </c>
      <c r="W290" s="34">
        <f>'par communes'!W67</f>
        <v>3.5859872611464971</v>
      </c>
      <c r="X290" s="129">
        <f>'par communes'!X67</f>
        <v>681</v>
      </c>
      <c r="Y290" s="35">
        <f>'par communes'!Y67</f>
        <v>2.1687898089171975</v>
      </c>
      <c r="Z290" s="129">
        <f>'par communes'!Z67</f>
        <v>6937</v>
      </c>
      <c r="AA290" s="35">
        <f>'par communes'!AA67</f>
        <v>22.092356687898089</v>
      </c>
    </row>
    <row r="291" spans="1:28">
      <c r="A291" s="67" t="str">
        <f>'par communes'!A68</f>
        <v>2ème SECTION DES ÎLES DU VENT</v>
      </c>
      <c r="B291" s="65">
        <f>'par communes'!B68</f>
        <v>7</v>
      </c>
      <c r="C291" s="65">
        <f>'par communes'!C68</f>
        <v>48</v>
      </c>
      <c r="D291" s="115">
        <f>'par communes'!D68</f>
        <v>55722</v>
      </c>
      <c r="E291" s="115">
        <f>'par communes'!E68</f>
        <v>35642</v>
      </c>
      <c r="F291" s="115">
        <f>'par communes'!F68</f>
        <v>20080</v>
      </c>
      <c r="G291" s="66">
        <f>'par communes'!G68</f>
        <v>63.963963963963963</v>
      </c>
      <c r="H291" s="115">
        <f>'par communes'!H68</f>
        <v>439</v>
      </c>
      <c r="I291" s="122">
        <f>'par communes'!I68</f>
        <v>35203</v>
      </c>
      <c r="J291" s="129">
        <f>'par communes'!J68</f>
        <v>245</v>
      </c>
      <c r="K291" s="34">
        <f>'par communes'!K68</f>
        <v>0.69596341220918667</v>
      </c>
      <c r="L291" s="129">
        <f>'par communes'!L68</f>
        <v>8197</v>
      </c>
      <c r="M291" s="34">
        <f>'par communes'!M68</f>
        <v>23.284947305627362</v>
      </c>
      <c r="N291" s="129">
        <f>'par communes'!N68</f>
        <v>107</v>
      </c>
      <c r="O291" s="34">
        <f>'par communes'!O68</f>
        <v>0.303951367781155</v>
      </c>
      <c r="P291" s="129">
        <f>'par communes'!P68</f>
        <v>1277</v>
      </c>
      <c r="Q291" s="34">
        <f>'par communes'!Q68</f>
        <v>3.6275317444535977</v>
      </c>
      <c r="R291" s="129">
        <f>'par communes'!R68</f>
        <v>15108</v>
      </c>
      <c r="S291" s="34">
        <f>'par communes'!S68</f>
        <v>42.916796863903642</v>
      </c>
      <c r="T291" s="129">
        <f>'par communes'!T68</f>
        <v>2352</v>
      </c>
      <c r="U291" s="34">
        <f>'par communes'!U68</f>
        <v>6.6812487572081931</v>
      </c>
      <c r="V291" s="129">
        <f>'par communes'!V68</f>
        <v>1774</v>
      </c>
      <c r="W291" s="34">
        <f>'par communes'!W68</f>
        <v>5.0393432377922336</v>
      </c>
      <c r="X291" s="129">
        <f>'par communes'!X68</f>
        <v>893</v>
      </c>
      <c r="Y291" s="34">
        <f>'par communes'!Y68</f>
        <v>2.5367156208277701</v>
      </c>
      <c r="Z291" s="129">
        <f>'par communes'!Z68</f>
        <v>5250</v>
      </c>
      <c r="AA291" s="34">
        <f>'par communes'!AA68</f>
        <v>14.91350169019686</v>
      </c>
    </row>
    <row r="292" spans="1:28">
      <c r="A292" s="67" t="str">
        <f>'par section et circo PF'!A8</f>
        <v>3ème SECTION DES ÎLES DU VENT</v>
      </c>
      <c r="B292" s="65">
        <f>'par section et circo PF'!B8</f>
        <v>2</v>
      </c>
      <c r="C292" s="65">
        <f>'par section et circo PF'!C8</f>
        <v>28</v>
      </c>
      <c r="D292" s="115">
        <f>'par section et circo PF'!D8</f>
        <v>34992</v>
      </c>
      <c r="E292" s="115">
        <f>'par section et circo PF'!E8</f>
        <v>23805</v>
      </c>
      <c r="F292" s="115">
        <f>'par section et circo PF'!F8</f>
        <v>11187</v>
      </c>
      <c r="G292" s="66">
        <f>'par section et circo PF'!G8</f>
        <v>68.029835390946502</v>
      </c>
      <c r="H292" s="115">
        <f>'par section et circo PF'!H8</f>
        <v>331</v>
      </c>
      <c r="I292" s="122">
        <f>'par section et circo PF'!I8</f>
        <v>23474</v>
      </c>
      <c r="J292" s="129">
        <f>'par section et circo PF'!J8</f>
        <v>176</v>
      </c>
      <c r="K292" s="34">
        <f>'par section et circo PF'!K8</f>
        <v>0.7497656982193065</v>
      </c>
      <c r="L292" s="129">
        <f>'par section et circo PF'!L8</f>
        <v>6894</v>
      </c>
      <c r="M292" s="34">
        <f>'par section et circo PF'!M8</f>
        <v>29.368663201840334</v>
      </c>
      <c r="N292" s="129">
        <f>'par section et circo PF'!N8</f>
        <v>52</v>
      </c>
      <c r="O292" s="34">
        <f>'par section et circo PF'!O8</f>
        <v>0.2215216835647951</v>
      </c>
      <c r="P292" s="129">
        <f>'par section et circo PF'!P8</f>
        <v>434</v>
      </c>
      <c r="Q292" s="34">
        <f>'par section et circo PF'!Q8</f>
        <v>1.8488540512907898</v>
      </c>
      <c r="R292" s="129">
        <f>'par section et circo PF'!R8</f>
        <v>8070</v>
      </c>
      <c r="S292" s="34">
        <f>'par section et circo PF'!S8</f>
        <v>34.3784612763057</v>
      </c>
      <c r="T292" s="129">
        <f>'par section et circo PF'!T8</f>
        <v>992</v>
      </c>
      <c r="U292" s="34">
        <f>'par section et circo PF'!U8</f>
        <v>4.2259521172360914</v>
      </c>
      <c r="V292" s="129">
        <f>'par section et circo PF'!V8</f>
        <v>730</v>
      </c>
      <c r="W292" s="34">
        <f>'par section et circo PF'!W8</f>
        <v>3.1098236346596235</v>
      </c>
      <c r="X292" s="129">
        <f>'par section et circo PF'!X8</f>
        <v>488</v>
      </c>
      <c r="Y292" s="34">
        <f>'par section et circo PF'!Y8</f>
        <v>2.0788957996080768</v>
      </c>
      <c r="Z292" s="129">
        <f>'par section et circo PF'!Z8</f>
        <v>5638</v>
      </c>
      <c r="AA292" s="34">
        <f>'par section et circo PF'!AA8</f>
        <v>24.018062537275284</v>
      </c>
    </row>
    <row r="293" spans="1:28">
      <c r="A293" s="67" t="str">
        <f>'par communes'!A70</f>
        <v>SECTION DES ÎLES SOUS LE VENT</v>
      </c>
      <c r="B293" s="65">
        <f>'par communes'!B70</f>
        <v>7</v>
      </c>
      <c r="C293" s="65">
        <f>'par communes'!C70</f>
        <v>34</v>
      </c>
      <c r="D293" s="115">
        <f>'par communes'!D70</f>
        <v>26706</v>
      </c>
      <c r="E293" s="115">
        <f>'par communes'!E70</f>
        <v>19272</v>
      </c>
      <c r="F293" s="115">
        <f>'par communes'!F70</f>
        <v>7434</v>
      </c>
      <c r="G293" s="66">
        <f>'par communes'!G70</f>
        <v>72.163558750842498</v>
      </c>
      <c r="H293" s="115">
        <f>'par communes'!H70</f>
        <v>190</v>
      </c>
      <c r="I293" s="122">
        <f>'par communes'!I70</f>
        <v>19082</v>
      </c>
      <c r="J293" s="129">
        <f>'par communes'!J70</f>
        <v>93</v>
      </c>
      <c r="K293" s="34">
        <f>'par communes'!K70</f>
        <v>0.48737029661461062</v>
      </c>
      <c r="L293" s="129">
        <f>'par communes'!L70</f>
        <v>4822</v>
      </c>
      <c r="M293" s="34">
        <f>'par communes'!M70</f>
        <v>25.269887852426372</v>
      </c>
      <c r="N293" s="129">
        <f>'par communes'!N70</f>
        <v>95</v>
      </c>
      <c r="O293" s="34">
        <f>'par communes'!O70</f>
        <v>0.49785137826223669</v>
      </c>
      <c r="P293" s="129">
        <f>'par communes'!P70</f>
        <v>1150</v>
      </c>
      <c r="Q293" s="34">
        <f>'par communes'!Q70</f>
        <v>6.02662194738497</v>
      </c>
      <c r="R293" s="129">
        <f>'par communes'!R70</f>
        <v>5826</v>
      </c>
      <c r="S293" s="34">
        <f>'par communes'!S70</f>
        <v>30.531390839534637</v>
      </c>
      <c r="T293" s="129">
        <f>'par communes'!T70</f>
        <v>844</v>
      </c>
      <c r="U293" s="34">
        <f>'par communes'!U70</f>
        <v>4.4230164552981872</v>
      </c>
      <c r="V293" s="129">
        <f>'par communes'!V70</f>
        <v>485</v>
      </c>
      <c r="W293" s="34">
        <f>'par communes'!W70</f>
        <v>2.5416622995493134</v>
      </c>
      <c r="X293" s="129">
        <f>'par communes'!X70</f>
        <v>320</v>
      </c>
      <c r="Y293" s="34">
        <f>'par communes'!Y70</f>
        <v>1.6769730636201658</v>
      </c>
      <c r="Z293" s="129">
        <f>'par communes'!Z70</f>
        <v>5447</v>
      </c>
      <c r="AA293" s="34">
        <f>'par communes'!AA70</f>
        <v>28.545225867309505</v>
      </c>
    </row>
    <row r="294" spans="1:28">
      <c r="A294" s="67" t="str">
        <f>'par communes'!A71</f>
        <v>SECTION DES TUAMOTU OUEST</v>
      </c>
      <c r="B294" s="65">
        <f>'par communes'!B71</f>
        <v>5</v>
      </c>
      <c r="C294" s="65">
        <f>'par communes'!C71</f>
        <v>17</v>
      </c>
      <c r="D294" s="115">
        <f>'par communes'!D71</f>
        <v>7495</v>
      </c>
      <c r="E294" s="115">
        <f>'par communes'!E71</f>
        <v>5147</v>
      </c>
      <c r="F294" s="115">
        <f>'par communes'!F71</f>
        <v>2348</v>
      </c>
      <c r="G294" s="66">
        <f>'par communes'!G71</f>
        <v>68.672448298865902</v>
      </c>
      <c r="H294" s="115">
        <f>'par communes'!H71</f>
        <v>139</v>
      </c>
      <c r="I294" s="122">
        <f>'par communes'!I71</f>
        <v>5008</v>
      </c>
      <c r="J294" s="129">
        <f>'par communes'!J71</f>
        <v>22</v>
      </c>
      <c r="K294" s="34">
        <f>'par communes'!K71</f>
        <v>0.43929712460063897</v>
      </c>
      <c r="L294" s="129">
        <f>'par communes'!L71</f>
        <v>1171</v>
      </c>
      <c r="M294" s="34">
        <f>'par communes'!M71</f>
        <v>23.38258785942492</v>
      </c>
      <c r="N294" s="129">
        <f>'par communes'!N71</f>
        <v>10</v>
      </c>
      <c r="O294" s="34">
        <f>'par communes'!O71</f>
        <v>0.19968051118210861</v>
      </c>
      <c r="P294" s="129">
        <f>'par communes'!P71</f>
        <v>334</v>
      </c>
      <c r="Q294" s="34">
        <f>'par communes'!Q71</f>
        <v>6.6693290734824284</v>
      </c>
      <c r="R294" s="129">
        <f>'par communes'!R71</f>
        <v>2124</v>
      </c>
      <c r="S294" s="34">
        <f>'par communes'!S71</f>
        <v>42.412140575079874</v>
      </c>
      <c r="T294" s="129">
        <f>'par communes'!T71</f>
        <v>584</v>
      </c>
      <c r="U294" s="34">
        <f>'par communes'!U71</f>
        <v>11.661341853035143</v>
      </c>
      <c r="V294" s="129">
        <f>'par communes'!V71</f>
        <v>89</v>
      </c>
      <c r="W294" s="34">
        <f>'par communes'!W71</f>
        <v>1.7771565495207666</v>
      </c>
      <c r="X294" s="129">
        <f>'par communes'!X71</f>
        <v>156</v>
      </c>
      <c r="Y294" s="34">
        <f>'par communes'!Y71</f>
        <v>3.1150159744408943</v>
      </c>
      <c r="Z294" s="129">
        <f>'par communes'!Z71</f>
        <v>518</v>
      </c>
      <c r="AA294" s="34">
        <f>'par communes'!AA71</f>
        <v>10.343450479233226</v>
      </c>
    </row>
    <row r="295" spans="1:28">
      <c r="A295" s="67" t="str">
        <f>'par communes'!A72</f>
        <v>SECTION DES TUAMOTU EST ET GAMBIER</v>
      </c>
      <c r="B295" s="65">
        <f>'par communes'!B72</f>
        <v>12</v>
      </c>
      <c r="C295" s="65">
        <f>'par communes'!C72</f>
        <v>26</v>
      </c>
      <c r="D295" s="115">
        <f>'par communes'!D72</f>
        <v>5677</v>
      </c>
      <c r="E295" s="115">
        <f>'par communes'!E72</f>
        <v>4070</v>
      </c>
      <c r="F295" s="115">
        <f>'par communes'!F72</f>
        <v>1607</v>
      </c>
      <c r="G295" s="66">
        <f>'par communes'!G72</f>
        <v>71.692795490576017</v>
      </c>
      <c r="H295" s="115">
        <f>'par communes'!H72</f>
        <v>54</v>
      </c>
      <c r="I295" s="122">
        <f>'par communes'!I72</f>
        <v>4016</v>
      </c>
      <c r="J295" s="129">
        <f>'par communes'!J72</f>
        <v>20</v>
      </c>
      <c r="K295" s="34">
        <f>'par communes'!K72</f>
        <v>0.49800796812749004</v>
      </c>
      <c r="L295" s="129">
        <f>'par communes'!L72</f>
        <v>670</v>
      </c>
      <c r="M295" s="34">
        <f>'par communes'!M72</f>
        <v>16.683266932270914</v>
      </c>
      <c r="N295" s="129">
        <f>'par communes'!N72</f>
        <v>10</v>
      </c>
      <c r="O295" s="34">
        <f>'par communes'!O72</f>
        <v>0.24900398406374502</v>
      </c>
      <c r="P295" s="129">
        <f>'par communes'!P72</f>
        <v>115</v>
      </c>
      <c r="Q295" s="34">
        <f>'par communes'!Q72</f>
        <v>2.8635458167330676</v>
      </c>
      <c r="R295" s="129">
        <f>'par communes'!R72</f>
        <v>2183</v>
      </c>
      <c r="S295" s="34">
        <f>'par communes'!S72</f>
        <v>54.357569721115539</v>
      </c>
      <c r="T295" s="129">
        <f>'par communes'!T72</f>
        <v>130</v>
      </c>
      <c r="U295" s="34">
        <f>'par communes'!U72</f>
        <v>3.237051792828685</v>
      </c>
      <c r="V295" s="129">
        <f>'par communes'!V72</f>
        <v>64</v>
      </c>
      <c r="W295" s="34">
        <f>'par communes'!W72</f>
        <v>1.593625498007968</v>
      </c>
      <c r="X295" s="129">
        <f>'par communes'!X72</f>
        <v>321</v>
      </c>
      <c r="Y295" s="34">
        <f>'par communes'!Y72</f>
        <v>7.9930278884462149</v>
      </c>
      <c r="Z295" s="129">
        <f>'par communes'!Z72</f>
        <v>503</v>
      </c>
      <c r="AA295" s="34">
        <f>'par communes'!AA72</f>
        <v>12.524900398406375</v>
      </c>
    </row>
    <row r="296" spans="1:28">
      <c r="A296" s="67" t="str">
        <f>'par communes'!A73</f>
        <v>SECTION DES MARQUISES</v>
      </c>
      <c r="B296" s="65">
        <f>'par communes'!B73</f>
        <v>6</v>
      </c>
      <c r="C296" s="65">
        <f>'par communes'!C73</f>
        <v>25</v>
      </c>
      <c r="D296" s="115">
        <f>'par communes'!D73</f>
        <v>7107</v>
      </c>
      <c r="E296" s="115">
        <f>'par communes'!E73</f>
        <v>5475</v>
      </c>
      <c r="F296" s="115">
        <f>'par communes'!F73</f>
        <v>1632</v>
      </c>
      <c r="G296" s="66">
        <f>'par communes'!G73</f>
        <v>77.036724356268465</v>
      </c>
      <c r="H296" s="115">
        <f>'par communes'!H73</f>
        <v>51</v>
      </c>
      <c r="I296" s="122">
        <f>'par communes'!I73</f>
        <v>5424</v>
      </c>
      <c r="J296" s="129">
        <f>'par communes'!J73</f>
        <v>37</v>
      </c>
      <c r="K296" s="34">
        <f>'par communes'!K73</f>
        <v>0.68215339233038352</v>
      </c>
      <c r="L296" s="129">
        <f>'par communes'!L73</f>
        <v>1391</v>
      </c>
      <c r="M296" s="34">
        <f>'par communes'!M73</f>
        <v>25.645280235988199</v>
      </c>
      <c r="N296" s="129">
        <f>'par communes'!N73</f>
        <v>73</v>
      </c>
      <c r="O296" s="34">
        <f>'par communes'!O73</f>
        <v>1.3458702064896755</v>
      </c>
      <c r="P296" s="129">
        <f>'par communes'!P73</f>
        <v>62</v>
      </c>
      <c r="Q296" s="34">
        <f>'par communes'!Q73</f>
        <v>1.1430678466076696</v>
      </c>
      <c r="R296" s="129">
        <f>'par communes'!R73</f>
        <v>2220</v>
      </c>
      <c r="S296" s="34">
        <f>'par communes'!S73</f>
        <v>40.929203539823014</v>
      </c>
      <c r="T296" s="129">
        <f>'par communes'!T73</f>
        <v>525</v>
      </c>
      <c r="U296" s="34">
        <f>'par communes'!U73</f>
        <v>9.6792035398230087</v>
      </c>
      <c r="V296" s="129">
        <f>'par communes'!V73</f>
        <v>154</v>
      </c>
      <c r="W296" s="34">
        <f>'par communes'!W73</f>
        <v>2.8392330383480826</v>
      </c>
      <c r="X296" s="129">
        <f>'par communes'!X73</f>
        <v>134</v>
      </c>
      <c r="Y296" s="34">
        <f>'par communes'!Y73</f>
        <v>2.4705014749262539</v>
      </c>
      <c r="Z296" s="129">
        <f>'par communes'!Z73</f>
        <v>828</v>
      </c>
      <c r="AA296" s="34">
        <f>'par communes'!AA73</f>
        <v>15.265486725663715</v>
      </c>
    </row>
    <row r="297" spans="1:28">
      <c r="A297" s="67" t="str">
        <f>'par section et circo PF'!A13</f>
        <v>SECTION DES AUSTRALES</v>
      </c>
      <c r="B297" s="65">
        <f>'par section et circo PF'!B13</f>
        <v>5</v>
      </c>
      <c r="C297" s="65">
        <f>'par section et circo PF'!C13</f>
        <v>14</v>
      </c>
      <c r="D297" s="115">
        <f>'par section et circo PF'!D13</f>
        <v>5360</v>
      </c>
      <c r="E297" s="115">
        <f>'par section et circo PF'!E13</f>
        <v>4195</v>
      </c>
      <c r="F297" s="115">
        <f>'par section et circo PF'!F13</f>
        <v>1165</v>
      </c>
      <c r="G297" s="66">
        <f>'par section et circo PF'!G13</f>
        <v>78.264925373134332</v>
      </c>
      <c r="H297" s="115">
        <f>'par section et circo PF'!H13</f>
        <v>34</v>
      </c>
      <c r="I297" s="122">
        <f>'par section et circo PF'!I13</f>
        <v>4161</v>
      </c>
      <c r="J297" s="129">
        <f>'par section et circo PF'!J13</f>
        <v>23</v>
      </c>
      <c r="K297" s="34">
        <f>'par section et circo PF'!K13</f>
        <v>0.55275174236962266</v>
      </c>
      <c r="L297" s="129">
        <f>'par section et circo PF'!L13</f>
        <v>1204</v>
      </c>
      <c r="M297" s="34">
        <f>'par section et circo PF'!M13</f>
        <v>28.935352078827204</v>
      </c>
      <c r="N297" s="129">
        <f>'par section et circo PF'!N13</f>
        <v>46</v>
      </c>
      <c r="O297" s="34">
        <f>'par section et circo PF'!O13</f>
        <v>1.1055034847392453</v>
      </c>
      <c r="P297" s="129">
        <f>'par section et circo PF'!P13</f>
        <v>12</v>
      </c>
      <c r="Q297" s="34">
        <f>'par section et circo PF'!Q13</f>
        <v>0.28839221341023791</v>
      </c>
      <c r="R297" s="129">
        <f>'par section et circo PF'!R13</f>
        <v>2189</v>
      </c>
      <c r="S297" s="34">
        <f>'par section et circo PF'!S13</f>
        <v>52.607546262917573</v>
      </c>
      <c r="T297" s="129">
        <f>'par section et circo PF'!T13</f>
        <v>138</v>
      </c>
      <c r="U297" s="34">
        <f>'par section et circo PF'!U13</f>
        <v>3.3165104542177359</v>
      </c>
      <c r="V297" s="129">
        <f>'par section et circo PF'!V13</f>
        <v>131</v>
      </c>
      <c r="W297" s="34">
        <f>'par section et circo PF'!W13</f>
        <v>3.1482816630617636</v>
      </c>
      <c r="X297" s="129">
        <f>'par section et circo PF'!X13</f>
        <v>86</v>
      </c>
      <c r="Y297" s="34">
        <f>'par section et circo PF'!Y13</f>
        <v>2.0668108627733717</v>
      </c>
      <c r="Z297" s="129">
        <f>'par section et circo PF'!Z13</f>
        <v>332</v>
      </c>
      <c r="AA297" s="34">
        <f>'par section et circo PF'!AA13</f>
        <v>7.9788512376832488</v>
      </c>
    </row>
    <row r="298" spans="1:28" ht="15.75" thickBot="1">
      <c r="A298" s="6"/>
      <c r="D298" s="113"/>
      <c r="E298" s="113"/>
      <c r="F298" s="113"/>
      <c r="G298" s="4"/>
      <c r="H298" s="113"/>
      <c r="I298" s="123"/>
      <c r="K298" s="8"/>
      <c r="M298" s="8"/>
      <c r="O298" s="8"/>
      <c r="Q298" s="8"/>
      <c r="S298" s="8"/>
      <c r="U298" s="8"/>
      <c r="W298" s="8"/>
      <c r="Y298" s="8"/>
      <c r="AA298" s="8"/>
    </row>
    <row r="299" spans="1:28" ht="15.75" thickBot="1">
      <c r="A299" s="48" t="str">
        <f>'par communes'!A76</f>
        <v>CIRCONSCRIPTION POLYNESIE FRANÇAISE</v>
      </c>
      <c r="B299" s="49">
        <f>'par communes'!B76</f>
        <v>48</v>
      </c>
      <c r="C299" s="49">
        <f>'par communes'!C76</f>
        <v>233</v>
      </c>
      <c r="D299" s="116">
        <f>'par communes'!D76</f>
        <v>191835</v>
      </c>
      <c r="E299" s="116">
        <f>'par communes'!E76</f>
        <v>129389</v>
      </c>
      <c r="F299" s="116">
        <f>'par communes'!F76</f>
        <v>62446</v>
      </c>
      <c r="G299" s="50">
        <f>'par communes'!G76</f>
        <v>67.448067349545184</v>
      </c>
      <c r="H299" s="116">
        <f>'par communes'!H76</f>
        <v>1621</v>
      </c>
      <c r="I299" s="124">
        <f>'par communes'!I76</f>
        <v>127768</v>
      </c>
      <c r="J299" s="116">
        <f>'par communes'!J76</f>
        <v>885</v>
      </c>
      <c r="K299" s="51">
        <f>'par communes'!K76</f>
        <v>0.69266169933003574</v>
      </c>
      <c r="L299" s="116">
        <f>'par communes'!L76</f>
        <v>30781</v>
      </c>
      <c r="M299" s="51">
        <f>'par communes'!M76</f>
        <v>24.091321770709413</v>
      </c>
      <c r="N299" s="116">
        <f>'par communes'!N76</f>
        <v>452</v>
      </c>
      <c r="O299" s="51">
        <f>'par communes'!O76</f>
        <v>0.353766201239747</v>
      </c>
      <c r="P299" s="116">
        <f>'par communes'!P76</f>
        <v>3956</v>
      </c>
      <c r="Q299" s="51">
        <f>'par communes'!Q76</f>
        <v>3.0962369294346002</v>
      </c>
      <c r="R299" s="116">
        <f>'par communes'!R76</f>
        <v>51316</v>
      </c>
      <c r="S299" s="51">
        <f>'par communes'!S76</f>
        <v>40.163421200926678</v>
      </c>
      <c r="T299" s="116">
        <f>'par communes'!T76</f>
        <v>7293</v>
      </c>
      <c r="U299" s="51">
        <f>'par communes'!U76</f>
        <v>5.7080020036315817</v>
      </c>
      <c r="V299" s="116">
        <f>'par communes'!V76</f>
        <v>4553</v>
      </c>
      <c r="W299" s="51">
        <f>'par communes'!W76</f>
        <v>3.5634900757623189</v>
      </c>
      <c r="X299" s="116">
        <f>'par communes'!X76</f>
        <v>3079</v>
      </c>
      <c r="Y299" s="51">
        <f>'par communes'!Y76</f>
        <v>2.409836578799073</v>
      </c>
      <c r="Z299" s="116">
        <f>'par communes'!Z76</f>
        <v>25453</v>
      </c>
      <c r="AA299" s="52">
        <f>'par communes'!AA76</f>
        <v>19.921263540166549</v>
      </c>
      <c r="AB299" s="1"/>
    </row>
    <row r="302" spans="1:28" ht="15.75">
      <c r="C302" s="188" t="s">
        <v>198</v>
      </c>
      <c r="D302" s="188"/>
      <c r="E302" s="188"/>
      <c r="F302" s="188"/>
      <c r="G302" s="188"/>
      <c r="H302" s="186">
        <f>G299</f>
        <v>67.448067349545184</v>
      </c>
    </row>
    <row r="303" spans="1:28" ht="15.75">
      <c r="D303" s="187"/>
      <c r="E303" s="187"/>
      <c r="F303" s="187"/>
      <c r="G303" s="187"/>
      <c r="H303" s="187"/>
    </row>
    <row r="304" spans="1:28" ht="15.75">
      <c r="C304" s="188" t="s">
        <v>197</v>
      </c>
      <c r="D304" s="188"/>
      <c r="E304" s="188"/>
      <c r="F304" s="188"/>
      <c r="G304" s="188"/>
      <c r="H304" s="186">
        <f>I299/D299*100</f>
        <v>66.603070346912702</v>
      </c>
    </row>
  </sheetData>
  <mergeCells count="21">
    <mergeCell ref="T288:U288"/>
    <mergeCell ref="V288:W288"/>
    <mergeCell ref="X288:Y288"/>
    <mergeCell ref="Z288:AA288"/>
    <mergeCell ref="T4:U4"/>
    <mergeCell ref="V4:W4"/>
    <mergeCell ref="X4:Y4"/>
    <mergeCell ref="Z4:AA4"/>
    <mergeCell ref="P4:Q4"/>
    <mergeCell ref="R4:S4"/>
    <mergeCell ref="J288:K288"/>
    <mergeCell ref="L288:M288"/>
    <mergeCell ref="N288:O288"/>
    <mergeCell ref="P288:Q288"/>
    <mergeCell ref="R288:S288"/>
    <mergeCell ref="C302:G302"/>
    <mergeCell ref="C304:G304"/>
    <mergeCell ref="D2:F2"/>
    <mergeCell ref="J4:K4"/>
    <mergeCell ref="L4:M4"/>
    <mergeCell ref="N4:O4"/>
  </mergeCells>
  <pageMargins left="0.35433070866141736" right="0.15748031496062992" top="0.37" bottom="0.48" header="0.31496062992125984" footer="0.31496062992125984"/>
  <pageSetup paperSize="8" scale="60" orientation="landscape" r:id="rId1"/>
  <rowBreaks count="2" manualBreakCount="2">
    <brk id="195" max="16383" man="1"/>
    <brk id="257" max="16383" man="1"/>
  </rowBreaks>
  <ignoredErrors>
    <ignoredError sqref="K13 H1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AD377"/>
  <sheetViews>
    <sheetView zoomScale="85" zoomScaleNormal="85" workbookViewId="0">
      <pane xSplit="9" ySplit="5" topLeftCell="J66" activePane="bottomRight" state="frozen"/>
      <selection pane="topRight" activeCell="J1" sqref="J1"/>
      <selection pane="bottomLeft" activeCell="A5" sqref="A5"/>
      <selection pane="bottomRight" activeCell="C80" sqref="C80:G80"/>
    </sheetView>
  </sheetViews>
  <sheetFormatPr baseColWidth="10" defaultRowHeight="15"/>
  <cols>
    <col min="1" max="1" width="37.7109375" customWidth="1"/>
    <col min="2" max="2" width="16.28515625" customWidth="1"/>
    <col min="3" max="3" width="12.7109375" customWidth="1"/>
    <col min="4" max="4" width="10.28515625" customWidth="1"/>
    <col min="5" max="5" width="12.28515625" customWidth="1"/>
    <col min="7" max="7" width="12" customWidth="1"/>
    <col min="8" max="8" width="9.42578125" customWidth="1"/>
    <col min="9" max="9" width="10.140625" customWidth="1"/>
    <col min="10" max="10" width="9.85546875" style="113" customWidth="1"/>
    <col min="11" max="11" width="7.85546875" customWidth="1"/>
    <col min="12" max="12" width="9.7109375" style="113" customWidth="1"/>
    <col min="13" max="13" width="8.140625" customWidth="1"/>
    <col min="14" max="14" width="9.5703125" style="113" customWidth="1"/>
    <col min="15" max="15" width="7.85546875" customWidth="1"/>
    <col min="16" max="16" width="9.42578125" style="113" customWidth="1"/>
    <col min="17" max="17" width="7.7109375" customWidth="1"/>
    <col min="18" max="18" width="9.5703125" style="113" customWidth="1"/>
    <col min="19" max="19" width="7.5703125" customWidth="1"/>
    <col min="20" max="20" width="10" style="113" customWidth="1"/>
    <col min="21" max="21" width="7.42578125" customWidth="1"/>
    <col min="22" max="22" width="9.42578125" style="113" customWidth="1"/>
    <col min="23" max="23" width="7.85546875" customWidth="1"/>
    <col min="24" max="24" width="10.140625" style="113" customWidth="1"/>
    <col min="25" max="25" width="8" customWidth="1"/>
    <col min="26" max="26" width="10" style="113" customWidth="1"/>
    <col min="27" max="27" width="7.5703125" customWidth="1"/>
  </cols>
  <sheetData>
    <row r="1" spans="1:28" ht="18.75">
      <c r="A1" s="2" t="s">
        <v>195</v>
      </c>
      <c r="B1" s="2"/>
      <c r="C1" s="2"/>
      <c r="E1" s="156">
        <v>41385</v>
      </c>
    </row>
    <row r="2" spans="1:28" ht="18.75">
      <c r="A2" s="2" t="s">
        <v>113</v>
      </c>
      <c r="B2" s="2"/>
      <c r="C2" s="2"/>
      <c r="D2" s="189" t="s">
        <v>91</v>
      </c>
      <c r="E2" s="189"/>
      <c r="F2" s="189"/>
      <c r="G2" s="63">
        <f>233-COUNTIF('Feuil1 ne pas supprimer'!F4:F236,"0")</f>
        <v>233</v>
      </c>
      <c r="H2" s="159">
        <f>G2/233</f>
        <v>1</v>
      </c>
    </row>
    <row r="3" spans="1:28" ht="18.75">
      <c r="A3" s="2" t="s">
        <v>194</v>
      </c>
      <c r="B3" s="2"/>
      <c r="C3" s="2"/>
      <c r="D3" s="80"/>
      <c r="E3" s="80"/>
      <c r="F3" s="80"/>
      <c r="G3" s="79" t="s">
        <v>96</v>
      </c>
      <c r="H3" s="82"/>
    </row>
    <row r="4" spans="1:28" ht="51.75" customHeight="1">
      <c r="J4" s="190" t="str">
        <f>'Bureaux de vote'!J4:K4</f>
        <v>Liste 1 RRPP</v>
      </c>
      <c r="K4" s="190"/>
      <c r="L4" s="191" t="str">
        <f>'Bureaux de vote'!L4:M4</f>
        <v>Liste 2 UPLD</v>
      </c>
      <c r="M4" s="192"/>
      <c r="N4" s="190" t="str">
        <f>'Bureaux de vote'!N4:O4</f>
        <v>Liste 3        Amuitahiraa Huiraatira</v>
      </c>
      <c r="O4" s="190"/>
      <c r="P4" s="190" t="str">
        <f>'Bureaux de vote'!P4:Q4</f>
        <v>Liste 4                         Te Ara Ti'a</v>
      </c>
      <c r="Q4" s="190"/>
      <c r="R4" s="190" t="str">
        <f>'Bureaux de vote'!R4:S4</f>
        <v>Liste 5                   Tahoeraa Huiraatira</v>
      </c>
      <c r="S4" s="190"/>
      <c r="T4" s="190" t="str">
        <f>'Bureaux de vote'!T4:U4</f>
        <v xml:space="preserve">Liste 6                    Tous Polynésiens </v>
      </c>
      <c r="U4" s="190"/>
      <c r="V4" s="191" t="str">
        <f>'Bureaux de vote'!V4:W4</f>
        <v>Liste 7                             Ia Tura to'u Fenua</v>
      </c>
      <c r="W4" s="192"/>
      <c r="X4" s="190" t="str">
        <f>'Bureaux de vote'!X4:Y4</f>
        <v>Liste 8                              Te Hiti Tau Api</v>
      </c>
      <c r="Y4" s="190"/>
      <c r="Z4" s="191" t="str">
        <f>'Bureaux de vote'!Z4:AA4</f>
        <v>Liste 9                               A Ti'a Porinetia</v>
      </c>
      <c r="AA4" s="192"/>
    </row>
    <row r="5" spans="1:28" ht="59.25" customHeight="1">
      <c r="A5" s="21" t="s">
        <v>95</v>
      </c>
      <c r="B5" s="19" t="s">
        <v>79</v>
      </c>
      <c r="C5" s="19" t="s">
        <v>80</v>
      </c>
      <c r="D5" s="19" t="s">
        <v>92</v>
      </c>
      <c r="E5" s="19" t="s">
        <v>93</v>
      </c>
      <c r="F5" s="19" t="s">
        <v>74</v>
      </c>
      <c r="G5" s="19" t="s">
        <v>76</v>
      </c>
      <c r="H5" s="19" t="s">
        <v>75</v>
      </c>
      <c r="I5" s="20" t="s">
        <v>81</v>
      </c>
      <c r="J5" s="138" t="s">
        <v>77</v>
      </c>
      <c r="K5" s="20" t="s">
        <v>5</v>
      </c>
      <c r="L5" s="138" t="s">
        <v>77</v>
      </c>
      <c r="M5" s="20" t="s">
        <v>5</v>
      </c>
      <c r="N5" s="138" t="s">
        <v>77</v>
      </c>
      <c r="O5" s="20" t="s">
        <v>5</v>
      </c>
      <c r="P5" s="138" t="s">
        <v>77</v>
      </c>
      <c r="Q5" s="20" t="s">
        <v>5</v>
      </c>
      <c r="R5" s="138" t="s">
        <v>77</v>
      </c>
      <c r="S5" s="20" t="s">
        <v>5</v>
      </c>
      <c r="T5" s="138" t="s">
        <v>77</v>
      </c>
      <c r="U5" s="20" t="s">
        <v>5</v>
      </c>
      <c r="V5" s="138" t="s">
        <v>77</v>
      </c>
      <c r="W5" s="20" t="s">
        <v>5</v>
      </c>
      <c r="X5" s="138" t="s">
        <v>77</v>
      </c>
      <c r="Y5" s="20" t="s">
        <v>5</v>
      </c>
      <c r="Z5" s="138" t="s">
        <v>77</v>
      </c>
      <c r="AA5" s="20" t="s">
        <v>5</v>
      </c>
    </row>
    <row r="6" spans="1:28" ht="17.25" customHeight="1">
      <c r="A6" s="23" t="s">
        <v>110</v>
      </c>
      <c r="B6" s="24"/>
      <c r="C6" s="24">
        <v>41</v>
      </c>
      <c r="D6" s="132">
        <f>SUM(D7:D10)</f>
        <v>48776</v>
      </c>
      <c r="E6" s="132">
        <f>SUM(E7:E10)</f>
        <v>31783</v>
      </c>
      <c r="F6" s="132">
        <f>D6-E6</f>
        <v>16993</v>
      </c>
      <c r="G6" s="29">
        <f>E6/D6*100</f>
        <v>65.16114482532393</v>
      </c>
      <c r="H6" s="132">
        <f>E6-I6</f>
        <v>383</v>
      </c>
      <c r="I6" s="135">
        <f>SUM(I7:I10)</f>
        <v>31400</v>
      </c>
      <c r="J6" s="132">
        <f>SUM(J7:J10)</f>
        <v>269</v>
      </c>
      <c r="K6" s="31">
        <f>J6/$I6*100</f>
        <v>0.85668789808917201</v>
      </c>
      <c r="L6" s="132">
        <f>SUM(L7:L10)</f>
        <v>6432</v>
      </c>
      <c r="M6" s="31">
        <f>L6/$I6*100</f>
        <v>20.484076433121018</v>
      </c>
      <c r="N6" s="132">
        <f>SUM(N7:N10)</f>
        <v>59</v>
      </c>
      <c r="O6" s="31">
        <f>N6/$I6*100</f>
        <v>0.18789808917197454</v>
      </c>
      <c r="P6" s="132">
        <f>SUM(P7:P10)</f>
        <v>572</v>
      </c>
      <c r="Q6" s="31">
        <f>P6/$I6*100</f>
        <v>1.8216560509554141</v>
      </c>
      <c r="R6" s="132">
        <f>SUM(R7:R10)</f>
        <v>13596</v>
      </c>
      <c r="S6" s="31">
        <f>R6/$I6*100</f>
        <v>43.29936305732484</v>
      </c>
      <c r="T6" s="132">
        <f>SUM(T7:T10)</f>
        <v>1728</v>
      </c>
      <c r="U6" s="31">
        <f>T6/$I6*100</f>
        <v>5.5031847133757967</v>
      </c>
      <c r="V6" s="132">
        <f>SUM(V7:V10)</f>
        <v>1126</v>
      </c>
      <c r="W6" s="31">
        <f>V6/$I6*100</f>
        <v>3.5859872611464971</v>
      </c>
      <c r="X6" s="132">
        <f>SUM(X7:X10)</f>
        <v>681</v>
      </c>
      <c r="Y6" s="31">
        <f>X6/$I6*100</f>
        <v>2.1687898089171975</v>
      </c>
      <c r="Z6" s="132">
        <f>SUM(Z7:Z10)</f>
        <v>6937</v>
      </c>
      <c r="AA6" s="31">
        <f>Z6/$I6*100</f>
        <v>22.092356687898089</v>
      </c>
    </row>
    <row r="7" spans="1:28">
      <c r="A7" s="195" t="s">
        <v>6</v>
      </c>
      <c r="B7" s="59" t="str">
        <f>'Bureaux de vote'!B6</f>
        <v>ARUE</v>
      </c>
      <c r="C7" s="59">
        <v>6</v>
      </c>
      <c r="D7" s="109">
        <f>'Bureaux de vote'!D6</f>
        <v>7407</v>
      </c>
      <c r="E7" s="109">
        <f>'Bureaux de vote'!E6</f>
        <v>4527</v>
      </c>
      <c r="F7" s="109">
        <f>'Bureaux de vote'!F6</f>
        <v>2880</v>
      </c>
      <c r="G7" s="60">
        <f>'Bureaux de vote'!G6</f>
        <v>61.117861482381528</v>
      </c>
      <c r="H7" s="109">
        <f>'Bureaux de vote'!H6</f>
        <v>48</v>
      </c>
      <c r="I7" s="118">
        <f>'Bureaux de vote'!I6</f>
        <v>4479</v>
      </c>
      <c r="J7" s="113">
        <f>'Bureaux de vote'!J6</f>
        <v>23</v>
      </c>
      <c r="K7" s="8">
        <f>'Bureaux de vote'!K6</f>
        <v>0.51350747934806873</v>
      </c>
      <c r="L7" s="113">
        <f>'Bureaux de vote'!L6</f>
        <v>767</v>
      </c>
      <c r="M7" s="4">
        <f>'Bureaux de vote'!M6</f>
        <v>17.124358115650814</v>
      </c>
      <c r="N7" s="140">
        <f>'Bureaux de vote'!N6</f>
        <v>13</v>
      </c>
      <c r="O7" s="4">
        <f>'Bureaux de vote'!O6</f>
        <v>0.2902433578923867</v>
      </c>
      <c r="P7" s="140">
        <f>'Bureaux de vote'!P6</f>
        <v>53</v>
      </c>
      <c r="Q7" s="4">
        <f>'Bureaux de vote'!Q6</f>
        <v>1.183299843715115</v>
      </c>
      <c r="R7" s="140">
        <f>'Bureaux de vote'!R6</f>
        <v>1778</v>
      </c>
      <c r="S7" s="4">
        <f>'Bureaux de vote'!S6</f>
        <v>39.696360794820272</v>
      </c>
      <c r="T7" s="140">
        <f>'Bureaux de vote'!T6</f>
        <v>197</v>
      </c>
      <c r="U7" s="8">
        <f>'Bureaux de vote'!U6</f>
        <v>4.3983031926769369</v>
      </c>
      <c r="V7" s="113">
        <f>'Bureaux de vote'!V6</f>
        <v>150</v>
      </c>
      <c r="W7" s="8">
        <f>'Bureaux de vote'!W6</f>
        <v>3.3489618218352315</v>
      </c>
      <c r="X7" s="113">
        <f>'Bureaux de vote'!X6</f>
        <v>136</v>
      </c>
      <c r="Y7" s="8">
        <f>'Bureaux de vote'!Y6</f>
        <v>3.036392051797276</v>
      </c>
      <c r="Z7" s="113">
        <f>'Bureaux de vote'!Z6</f>
        <v>1362</v>
      </c>
      <c r="AA7" s="4">
        <f>'Bureaux de vote'!AA6</f>
        <v>30.4085733422639</v>
      </c>
      <c r="AB7" s="28"/>
    </row>
    <row r="8" spans="1:28">
      <c r="A8" s="195"/>
      <c r="B8" s="59" t="str">
        <f>'Bureaux de vote'!B13</f>
        <v>MOOREA-MAIAO</v>
      </c>
      <c r="C8" s="59">
        <v>10</v>
      </c>
      <c r="D8" s="109">
        <f>'Bureaux de vote'!D13</f>
        <v>12251</v>
      </c>
      <c r="E8" s="109">
        <f>'Bureaux de vote'!E13</f>
        <v>8187</v>
      </c>
      <c r="F8" s="109">
        <f>'Bureaux de vote'!F13</f>
        <v>4064</v>
      </c>
      <c r="G8" s="60">
        <f>'Bureaux de vote'!G13</f>
        <v>66.827197779773087</v>
      </c>
      <c r="H8" s="109">
        <f>'Bureaux de vote'!H13</f>
        <v>86</v>
      </c>
      <c r="I8" s="118">
        <f>'Bureaux de vote'!I13</f>
        <v>8101</v>
      </c>
      <c r="J8" s="113">
        <f>'Bureaux de vote'!J13</f>
        <v>49</v>
      </c>
      <c r="K8" s="8">
        <f>'Bureaux de vote'!K13</f>
        <v>0.60486359708677939</v>
      </c>
      <c r="L8" s="113">
        <f>'Bureaux de vote'!L13</f>
        <v>2214</v>
      </c>
      <c r="M8" s="8">
        <f>'Bureaux de vote'!M13</f>
        <v>27.329959264288362</v>
      </c>
      <c r="N8" s="113">
        <f>'Bureaux de vote'!N13</f>
        <v>11</v>
      </c>
      <c r="O8" s="8">
        <f>'Bureaux de vote'!O13</f>
        <v>0.13578570546846067</v>
      </c>
      <c r="P8" s="113">
        <f>'Bureaux de vote'!P13</f>
        <v>187</v>
      </c>
      <c r="Q8" s="8">
        <f>'Bureaux de vote'!Q13</f>
        <v>2.3083569929638315</v>
      </c>
      <c r="R8" s="113">
        <f>'Bureaux de vote'!R13</f>
        <v>3031</v>
      </c>
      <c r="S8" s="8">
        <f>'Bureaux de vote'!S13</f>
        <v>37.415133934082213</v>
      </c>
      <c r="T8" s="113">
        <f>'Bureaux de vote'!T13</f>
        <v>467</v>
      </c>
      <c r="U8" s="8">
        <f>'Bureaux de vote'!U13</f>
        <v>5.7647204048882861</v>
      </c>
      <c r="V8" s="113">
        <f>'Bureaux de vote'!V13</f>
        <v>355</v>
      </c>
      <c r="W8" s="8">
        <f>'Bureaux de vote'!W13</f>
        <v>4.3821750401185033</v>
      </c>
      <c r="X8" s="113">
        <f>'Bureaux de vote'!X13</f>
        <v>136</v>
      </c>
      <c r="Y8" s="8">
        <f>'Bureaux de vote'!Y13</f>
        <v>1.6788050857918777</v>
      </c>
      <c r="Z8" s="113">
        <f>'Bureaux de vote'!Z13</f>
        <v>1651</v>
      </c>
      <c r="AA8" s="8">
        <f>'Bureaux de vote'!AA13</f>
        <v>20.38019997531169</v>
      </c>
    </row>
    <row r="9" spans="1:28">
      <c r="A9" s="195"/>
      <c r="B9" s="59" t="str">
        <f>'Bureaux de vote'!B24</f>
        <v>PAPEETE</v>
      </c>
      <c r="C9" s="59">
        <v>15</v>
      </c>
      <c r="D9" s="109">
        <f>'Bureaux de vote'!D24</f>
        <v>18558</v>
      </c>
      <c r="E9" s="109">
        <f>'Bureaux de vote'!E24</f>
        <v>11836</v>
      </c>
      <c r="F9" s="109">
        <f>'Bureaux de vote'!F24</f>
        <v>6722</v>
      </c>
      <c r="G9" s="60">
        <f>'Bureaux de vote'!G24</f>
        <v>63.778424399180942</v>
      </c>
      <c r="H9" s="109">
        <f>'Bureaux de vote'!H24</f>
        <v>149</v>
      </c>
      <c r="I9" s="118">
        <f>'Bureaux de vote'!I24</f>
        <v>11687</v>
      </c>
      <c r="J9" s="113">
        <f>'Bureaux de vote'!J24</f>
        <v>137</v>
      </c>
      <c r="K9" s="8">
        <f>'Bureaux de vote'!K24</f>
        <v>1.1722426627877127</v>
      </c>
      <c r="L9" s="113">
        <f>'Bureaux de vote'!L24</f>
        <v>2634</v>
      </c>
      <c r="M9" s="8">
        <f>'Bureaux de vote'!M24</f>
        <v>22.537862582356464</v>
      </c>
      <c r="N9" s="113">
        <f>'Bureaux de vote'!N24</f>
        <v>24</v>
      </c>
      <c r="O9" s="8">
        <f>'Bureaux de vote'!O24</f>
        <v>0.20535637888251906</v>
      </c>
      <c r="P9" s="113">
        <f>'Bureaux de vote'!P24</f>
        <v>230</v>
      </c>
      <c r="Q9" s="8">
        <f>'Bureaux de vote'!Q24</f>
        <v>1.9679986309574742</v>
      </c>
      <c r="R9" s="113">
        <f>'Bureaux de vote'!R24</f>
        <v>4988</v>
      </c>
      <c r="S9" s="8">
        <f>'Bureaux de vote'!S24</f>
        <v>42.679900744416869</v>
      </c>
      <c r="T9" s="113">
        <f>'Bureaux de vote'!T24</f>
        <v>613</v>
      </c>
      <c r="U9" s="8">
        <f>'Bureaux de vote'!U24</f>
        <v>5.2451441772910075</v>
      </c>
      <c r="V9" s="113">
        <f>'Bureaux de vote'!V24</f>
        <v>387</v>
      </c>
      <c r="W9" s="8">
        <f>'Bureaux de vote'!W24</f>
        <v>3.3113716094806191</v>
      </c>
      <c r="X9" s="113">
        <f>'Bureaux de vote'!X24</f>
        <v>245</v>
      </c>
      <c r="Y9" s="8">
        <f>'Bureaux de vote'!Y24</f>
        <v>2.0963463677590486</v>
      </c>
      <c r="Z9" s="113">
        <f>'Bureaux de vote'!Z24</f>
        <v>2429</v>
      </c>
      <c r="AA9" s="8">
        <f>'Bureaux de vote'!AA24</f>
        <v>20.783776846068282</v>
      </c>
    </row>
    <row r="10" spans="1:28">
      <c r="A10" s="194"/>
      <c r="B10" s="61" t="str">
        <f>'Bureaux de vote'!B40</f>
        <v>PIRAE</v>
      </c>
      <c r="C10" s="61">
        <v>10</v>
      </c>
      <c r="D10" s="110">
        <f>'Bureaux de vote'!D40</f>
        <v>10560</v>
      </c>
      <c r="E10" s="110">
        <f>'Bureaux de vote'!E40</f>
        <v>7233</v>
      </c>
      <c r="F10" s="110">
        <f>'Bureaux de vote'!F40</f>
        <v>3327</v>
      </c>
      <c r="G10" s="68">
        <f>'Bureaux de vote'!G40</f>
        <v>68.494318181818187</v>
      </c>
      <c r="H10" s="110">
        <f>'Bureaux de vote'!H40</f>
        <v>100</v>
      </c>
      <c r="I10" s="119">
        <f>'Bureaux de vote'!I40</f>
        <v>7133</v>
      </c>
      <c r="J10" s="127">
        <f>'Bureaux de vote'!J40</f>
        <v>60</v>
      </c>
      <c r="K10" s="9">
        <f>'Bureaux de vote'!K40</f>
        <v>0.84116080190663123</v>
      </c>
      <c r="L10" s="127">
        <f>'Bureaux de vote'!L40</f>
        <v>817</v>
      </c>
      <c r="M10" s="9">
        <f>'Bureaux de vote'!M40</f>
        <v>11.453806252628628</v>
      </c>
      <c r="N10" s="127">
        <f>'Bureaux de vote'!N40</f>
        <v>11</v>
      </c>
      <c r="O10" s="9">
        <f>'Bureaux de vote'!O40</f>
        <v>0.15421281368288237</v>
      </c>
      <c r="P10" s="127">
        <f>'Bureaux de vote'!P40</f>
        <v>102</v>
      </c>
      <c r="Q10" s="9">
        <f>'Bureaux de vote'!Q40</f>
        <v>1.429973363241273</v>
      </c>
      <c r="R10" s="127">
        <f>'Bureaux de vote'!R40</f>
        <v>3799</v>
      </c>
      <c r="S10" s="9">
        <f>'Bureaux de vote'!S40</f>
        <v>53.25949810738819</v>
      </c>
      <c r="T10" s="127">
        <f>'Bureaux de vote'!T40</f>
        <v>451</v>
      </c>
      <c r="U10" s="9">
        <f>'Bureaux de vote'!U40</f>
        <v>6.3227253609981773</v>
      </c>
      <c r="V10" s="127">
        <f>'Bureaux de vote'!V40</f>
        <v>234</v>
      </c>
      <c r="W10" s="9">
        <f>'Bureaux de vote'!W40</f>
        <v>3.2805271274358616</v>
      </c>
      <c r="X10" s="127">
        <f>'Bureaux de vote'!X40</f>
        <v>164</v>
      </c>
      <c r="Y10" s="9">
        <f>'Bureaux de vote'!Y40</f>
        <v>2.2991728585447917</v>
      </c>
      <c r="Z10" s="127">
        <f>'Bureaux de vote'!Z40</f>
        <v>1495</v>
      </c>
      <c r="AA10" s="9">
        <f>'Bureaux de vote'!AA40</f>
        <v>20.958923314173557</v>
      </c>
    </row>
    <row r="11" spans="1:28">
      <c r="A11" s="27" t="s">
        <v>98</v>
      </c>
      <c r="B11" s="23"/>
      <c r="C11" s="23">
        <f>SUM(C12:C18)</f>
        <v>48</v>
      </c>
      <c r="D11" s="133">
        <f>SUM(D12:D18)</f>
        <v>55722</v>
      </c>
      <c r="E11" s="133">
        <f>SUM(E12:E18)</f>
        <v>35642</v>
      </c>
      <c r="F11" s="133">
        <f>D11-E11</f>
        <v>20080</v>
      </c>
      <c r="G11" s="29">
        <f>E11/D11*100</f>
        <v>63.963963963963963</v>
      </c>
      <c r="H11" s="111">
        <f>E11-I11</f>
        <v>439</v>
      </c>
      <c r="I11" s="117">
        <f>SUM(I12:I18)</f>
        <v>35203</v>
      </c>
      <c r="J11" s="133">
        <f>SUM(J12:J18)</f>
        <v>245</v>
      </c>
      <c r="K11" s="31">
        <f>J11/$I11*100</f>
        <v>0.69596341220918667</v>
      </c>
      <c r="L11" s="133">
        <f>SUM(L12:L18)</f>
        <v>8197</v>
      </c>
      <c r="M11" s="31">
        <f>L11/$I11*100</f>
        <v>23.284947305627362</v>
      </c>
      <c r="N11" s="133">
        <f>SUM(N12:N18)</f>
        <v>107</v>
      </c>
      <c r="O11" s="31">
        <f>N11/$I11*100</f>
        <v>0.303951367781155</v>
      </c>
      <c r="P11" s="133">
        <f>SUM(P12:P18)</f>
        <v>1277</v>
      </c>
      <c r="Q11" s="31">
        <f>P11/$I11*100</f>
        <v>3.6275317444535977</v>
      </c>
      <c r="R11" s="133">
        <f>SUM(R12:R18)</f>
        <v>15108</v>
      </c>
      <c r="S11" s="31">
        <f>R11/$I11*100</f>
        <v>42.916796863903642</v>
      </c>
      <c r="T11" s="133">
        <f>SUM(T12:T18)</f>
        <v>2352</v>
      </c>
      <c r="U11" s="31">
        <f>T11/$I11*100</f>
        <v>6.6812487572081931</v>
      </c>
      <c r="V11" s="133">
        <f>SUM(V12:V18)</f>
        <v>1774</v>
      </c>
      <c r="W11" s="31">
        <f>V11/$I11*100</f>
        <v>5.0393432377922336</v>
      </c>
      <c r="X11" s="133">
        <f>SUM(X12:X18)</f>
        <v>893</v>
      </c>
      <c r="Y11" s="31">
        <f>X11/$I11*100</f>
        <v>2.5367156208277701</v>
      </c>
      <c r="Z11" s="133">
        <f>SUM(Z12:Z18)</f>
        <v>5250</v>
      </c>
      <c r="AA11" s="31">
        <f>Z11/$I11*100</f>
        <v>14.91350169019686</v>
      </c>
    </row>
    <row r="12" spans="1:28">
      <c r="A12" s="193" t="s">
        <v>78</v>
      </c>
      <c r="B12" s="59" t="str">
        <f>'Bureaux de vote'!B51</f>
        <v>HITIA'A O TE RA</v>
      </c>
      <c r="C12" s="59">
        <v>7</v>
      </c>
      <c r="D12" s="109">
        <f>'Bureaux de vote'!D51</f>
        <v>7205</v>
      </c>
      <c r="E12" s="109">
        <f>'Bureaux de vote'!E51</f>
        <v>5149</v>
      </c>
      <c r="F12" s="109">
        <f>'Bureaux de vote'!F51</f>
        <v>2056</v>
      </c>
      <c r="G12" s="60">
        <f>'Bureaux de vote'!G51</f>
        <v>71.464260929909784</v>
      </c>
      <c r="H12" s="134">
        <f>'Bureaux de vote'!H51</f>
        <v>45</v>
      </c>
      <c r="I12" s="118">
        <f>'Bureaux de vote'!I51</f>
        <v>5104</v>
      </c>
      <c r="J12" s="113">
        <f>'Bureaux de vote'!J51</f>
        <v>35</v>
      </c>
      <c r="K12" s="8">
        <f>'Bureaux de vote'!K51</f>
        <v>0.68573667711598751</v>
      </c>
      <c r="L12" s="113">
        <f>'Bureaux de vote'!L51</f>
        <v>1360</v>
      </c>
      <c r="M12" s="8">
        <f>'Bureaux de vote'!M51</f>
        <v>26.645768025078372</v>
      </c>
      <c r="N12" s="113">
        <f>'Bureaux de vote'!N51</f>
        <v>12</v>
      </c>
      <c r="O12" s="8">
        <f>'Bureaux de vote'!O51</f>
        <v>0.23510971786833856</v>
      </c>
      <c r="P12" s="113">
        <f>'Bureaux de vote'!P51</f>
        <v>347</v>
      </c>
      <c r="Q12" s="8">
        <f>'Bureaux de vote'!Q51</f>
        <v>6.7985893416927903</v>
      </c>
      <c r="R12" s="113">
        <f>'Bureaux de vote'!R51</f>
        <v>2382</v>
      </c>
      <c r="S12" s="8">
        <f>'Bureaux de vote'!S51</f>
        <v>46.669278996865202</v>
      </c>
      <c r="T12" s="113">
        <f>'Bureaux de vote'!T51</f>
        <v>354</v>
      </c>
      <c r="U12" s="8">
        <f>'Bureaux de vote'!U51</f>
        <v>6.9357366771159876</v>
      </c>
      <c r="V12" s="113">
        <f>'Bureaux de vote'!V51</f>
        <v>93</v>
      </c>
      <c r="W12" s="8">
        <f>'Bureaux de vote'!W51</f>
        <v>1.8221003134796239</v>
      </c>
      <c r="X12" s="113">
        <f>'Bureaux de vote'!X51</f>
        <v>80</v>
      </c>
      <c r="Y12" s="8">
        <f>'Bureaux de vote'!Y51</f>
        <v>1.5673981191222568</v>
      </c>
      <c r="Z12" s="113">
        <f>'Bureaux de vote'!Z51</f>
        <v>441</v>
      </c>
      <c r="AA12" s="8">
        <f>'Bureaux de vote'!AA51</f>
        <v>8.6402821316614418</v>
      </c>
    </row>
    <row r="13" spans="1:28">
      <c r="A13" s="193"/>
      <c r="B13" s="59" t="str">
        <f>'Bureaux de vote'!B59</f>
        <v>MAHINA</v>
      </c>
      <c r="C13" s="59">
        <v>12</v>
      </c>
      <c r="D13" s="109">
        <f>'Bureaux de vote'!D59</f>
        <v>11155</v>
      </c>
      <c r="E13" s="109">
        <f>'Bureaux de vote'!E59</f>
        <v>6798</v>
      </c>
      <c r="F13" s="109">
        <f>'Bureaux de vote'!F59</f>
        <v>4357</v>
      </c>
      <c r="G13" s="60">
        <f>'Bureaux de vote'!G59</f>
        <v>60.941281936351409</v>
      </c>
      <c r="H13" s="109">
        <f>'Bureaux de vote'!H59</f>
        <v>82</v>
      </c>
      <c r="I13" s="118">
        <f>'Bureaux de vote'!I59</f>
        <v>6716</v>
      </c>
      <c r="J13" s="113">
        <f>'Bureaux de vote'!J59</f>
        <v>56</v>
      </c>
      <c r="K13" s="8">
        <f>'Bureaux de vote'!K59</f>
        <v>0.83382966051220964</v>
      </c>
      <c r="L13" s="113">
        <f>'Bureaux de vote'!L59</f>
        <v>1270</v>
      </c>
      <c r="M13" s="8">
        <f>'Bureaux de vote'!M59</f>
        <v>18.910065515187611</v>
      </c>
      <c r="N13" s="113">
        <f>'Bureaux de vote'!N59</f>
        <v>13</v>
      </c>
      <c r="O13" s="8">
        <f>'Bureaux de vote'!O59</f>
        <v>0.19356759976176297</v>
      </c>
      <c r="P13" s="113">
        <f>'Bureaux de vote'!P59</f>
        <v>180</v>
      </c>
      <c r="Q13" s="8">
        <f>'Bureaux de vote'!Q59</f>
        <v>2.6801667659321025</v>
      </c>
      <c r="R13" s="113">
        <f>'Bureaux de vote'!R59</f>
        <v>2594</v>
      </c>
      <c r="S13" s="8">
        <f>'Bureaux de vote'!S59</f>
        <v>38.624181060154854</v>
      </c>
      <c r="T13" s="113">
        <f>'Bureaux de vote'!T59</f>
        <v>403</v>
      </c>
      <c r="U13" s="8">
        <f>'Bureaux de vote'!U59</f>
        <v>6.0005955926146513</v>
      </c>
      <c r="V13" s="113">
        <f>'Bureaux de vote'!V59</f>
        <v>808</v>
      </c>
      <c r="W13" s="8">
        <f>'Bureaux de vote'!W59</f>
        <v>12.030970815961881</v>
      </c>
      <c r="X13" s="113">
        <f>'Bureaux de vote'!X59</f>
        <v>127</v>
      </c>
      <c r="Y13" s="8">
        <f>'Bureaux de vote'!Y59</f>
        <v>1.8910065515187611</v>
      </c>
      <c r="Z13" s="113">
        <f>'Bureaux de vote'!Z59</f>
        <v>1265</v>
      </c>
      <c r="AA13" s="8">
        <f>'Bureaux de vote'!AA59</f>
        <v>18.835616438356166</v>
      </c>
    </row>
    <row r="14" spans="1:28" s="157" customFormat="1">
      <c r="A14" s="193"/>
      <c r="B14" s="164" t="str">
        <f>'Bureaux de vote'!B72</f>
        <v>PAEA</v>
      </c>
      <c r="C14" s="164">
        <v>8</v>
      </c>
      <c r="D14" s="165">
        <f>'Bureaux de vote'!D72</f>
        <v>8471</v>
      </c>
      <c r="E14" s="165">
        <f>'Bureaux de vote'!E72</f>
        <v>5863</v>
      </c>
      <c r="F14" s="165">
        <f>'Bureaux de vote'!F72</f>
        <v>2608</v>
      </c>
      <c r="G14" s="166">
        <f>'Bureaux de vote'!G72</f>
        <v>69.212607720458024</v>
      </c>
      <c r="H14" s="165">
        <f>'Bureaux de vote'!H72</f>
        <v>72</v>
      </c>
      <c r="I14" s="167">
        <f>'Bureaux de vote'!I72</f>
        <v>5791</v>
      </c>
      <c r="J14" s="145">
        <f>'Bureaux de vote'!J72</f>
        <v>42</v>
      </c>
      <c r="K14" s="43">
        <f>'Bureaux de vote'!K72</f>
        <v>0.72526333966499734</v>
      </c>
      <c r="L14" s="145">
        <f>'Bureaux de vote'!L72</f>
        <v>1411</v>
      </c>
      <c r="M14" s="43">
        <f>'Bureaux de vote'!M72</f>
        <v>24.365394577793129</v>
      </c>
      <c r="N14" s="145">
        <f>'Bureaux de vote'!N72</f>
        <v>11</v>
      </c>
      <c r="O14" s="43">
        <f>'Bureaux de vote'!O72</f>
        <v>0.18994992229321361</v>
      </c>
      <c r="P14" s="145">
        <f>'Bureaux de vote'!P72</f>
        <v>140</v>
      </c>
      <c r="Q14" s="43">
        <f>'Bureaux de vote'!Q72</f>
        <v>2.4175444655499914</v>
      </c>
      <c r="R14" s="145">
        <f>'Bureaux de vote'!R72</f>
        <v>2335</v>
      </c>
      <c r="S14" s="43">
        <f>'Bureaux de vote'!S72</f>
        <v>40.321188050423068</v>
      </c>
      <c r="T14" s="145">
        <f>'Bureaux de vote'!T72</f>
        <v>408</v>
      </c>
      <c r="U14" s="43">
        <f>'Bureaux de vote'!U72</f>
        <v>7.0454152996028325</v>
      </c>
      <c r="V14" s="145">
        <f>'Bureaux de vote'!V72</f>
        <v>219</v>
      </c>
      <c r="W14" s="43">
        <f>'Bureaux de vote'!W72</f>
        <v>3.7817302711103435</v>
      </c>
      <c r="X14" s="145">
        <f>'Bureaux de vote'!X72</f>
        <v>145</v>
      </c>
      <c r="Y14" s="43">
        <f>'Bureaux de vote'!Y72</f>
        <v>2.5038853393196341</v>
      </c>
      <c r="Z14" s="145">
        <f>'Bureaux de vote'!Z72</f>
        <v>1080</v>
      </c>
      <c r="AA14" s="43">
        <f>'Bureaux de vote'!AA72</f>
        <v>18.649628734242789</v>
      </c>
    </row>
    <row r="15" spans="1:28">
      <c r="A15" s="193"/>
      <c r="B15" s="164" t="str">
        <f>'Bureaux de vote'!B81</f>
        <v>PAPARA</v>
      </c>
      <c r="C15" s="164">
        <v>7</v>
      </c>
      <c r="D15" s="165">
        <f>'Bureaux de vote'!D81</f>
        <v>7589</v>
      </c>
      <c r="E15" s="165">
        <f>'Bureaux de vote'!E81</f>
        <v>4508</v>
      </c>
      <c r="F15" s="165">
        <f>'Bureaux de vote'!F81</f>
        <v>3081</v>
      </c>
      <c r="G15" s="166">
        <f>'Bureaux de vote'!G81</f>
        <v>59.40176571353274</v>
      </c>
      <c r="H15" s="165">
        <f>'Bureaux de vote'!H81</f>
        <v>67</v>
      </c>
      <c r="I15" s="167">
        <f>'Bureaux de vote'!I81</f>
        <v>4441</v>
      </c>
      <c r="J15" s="145">
        <f>'Bureaux de vote'!J81</f>
        <v>28</v>
      </c>
      <c r="K15" s="43">
        <f>'Bureaux de vote'!K81</f>
        <v>0.63048862868723266</v>
      </c>
      <c r="L15" s="145">
        <f>'Bureaux de vote'!L81</f>
        <v>1121</v>
      </c>
      <c r="M15" s="43">
        <f>'Bureaux de vote'!M81</f>
        <v>25.242062598513847</v>
      </c>
      <c r="N15" s="145">
        <f>'Bureaux de vote'!N81</f>
        <v>13</v>
      </c>
      <c r="O15" s="43">
        <f>'Bureaux de vote'!O81</f>
        <v>0.29272686331907227</v>
      </c>
      <c r="P15" s="145">
        <f>'Bureaux de vote'!P81</f>
        <v>156</v>
      </c>
      <c r="Q15" s="43">
        <f>'Bureaux de vote'!Q81</f>
        <v>3.5127223598288673</v>
      </c>
      <c r="R15" s="145">
        <f>'Bureaux de vote'!R81</f>
        <v>1718</v>
      </c>
      <c r="S15" s="43">
        <f>'Bureaux de vote'!S81</f>
        <v>38.684980860166633</v>
      </c>
      <c r="T15" s="145">
        <f>'Bureaux de vote'!T81</f>
        <v>335</v>
      </c>
      <c r="U15" s="43">
        <f>'Bureaux de vote'!U81</f>
        <v>7.5433460932222474</v>
      </c>
      <c r="V15" s="145">
        <f>'Bureaux de vote'!V81</f>
        <v>237</v>
      </c>
      <c r="W15" s="43">
        <f>'Bureaux de vote'!W81</f>
        <v>5.3366358928169326</v>
      </c>
      <c r="X15" s="145">
        <f>'Bureaux de vote'!X81</f>
        <v>215</v>
      </c>
      <c r="Y15" s="43">
        <f>'Bureaux de vote'!Y81</f>
        <v>4.8412519702769652</v>
      </c>
      <c r="Z15" s="145">
        <f>'Bureaux de vote'!Z81</f>
        <v>618</v>
      </c>
      <c r="AA15" s="43">
        <f>'Bureaux de vote'!AA81</f>
        <v>13.915784733168204</v>
      </c>
    </row>
    <row r="16" spans="1:28">
      <c r="A16" s="193"/>
      <c r="B16" s="164" t="str">
        <f>'Bureaux de vote'!B89</f>
        <v>TAIARAPU-EST</v>
      </c>
      <c r="C16" s="164">
        <v>8</v>
      </c>
      <c r="D16" s="165">
        <f>'Bureaux de vote'!D89</f>
        <v>9283</v>
      </c>
      <c r="E16" s="165">
        <f>'Bureaux de vote'!E89</f>
        <v>5789</v>
      </c>
      <c r="F16" s="165">
        <f>'Bureaux de vote'!F89</f>
        <v>3494</v>
      </c>
      <c r="G16" s="166">
        <f>'Bureaux de vote'!G89</f>
        <v>62.36130561240978</v>
      </c>
      <c r="H16" s="165">
        <f>'Bureaux de vote'!H89</f>
        <v>71</v>
      </c>
      <c r="I16" s="167">
        <f>'Bureaux de vote'!I89</f>
        <v>5718</v>
      </c>
      <c r="J16" s="145">
        <f>'Bureaux de vote'!J89</f>
        <v>51</v>
      </c>
      <c r="K16" s="43">
        <f>'Bureaux de vote'!K89</f>
        <v>0.89192025183630641</v>
      </c>
      <c r="L16" s="145">
        <f>'Bureaux de vote'!L89</f>
        <v>1243</v>
      </c>
      <c r="M16" s="43">
        <f>'Bureaux de vote'!M89</f>
        <v>21.738370059461349</v>
      </c>
      <c r="N16" s="145">
        <f>'Bureaux de vote'!N89</f>
        <v>31</v>
      </c>
      <c r="O16" s="43">
        <f>'Bureaux de vote'!O89</f>
        <v>0.54214760405736273</v>
      </c>
      <c r="P16" s="145">
        <f>'Bureaux de vote'!P89</f>
        <v>199</v>
      </c>
      <c r="Q16" s="43">
        <f>'Bureaux de vote'!Q89</f>
        <v>3.4802378454004899</v>
      </c>
      <c r="R16" s="145">
        <f>'Bureaux de vote'!R89</f>
        <v>2514</v>
      </c>
      <c r="S16" s="43">
        <f>'Bureaux de vote'!S89</f>
        <v>43.966421825813221</v>
      </c>
      <c r="T16" s="145">
        <f>'Bureaux de vote'!T89</f>
        <v>366</v>
      </c>
      <c r="U16" s="43">
        <f>'Bureaux de vote'!U89</f>
        <v>6.4008394543546689</v>
      </c>
      <c r="V16" s="145">
        <f>'Bureaux de vote'!V89</f>
        <v>201</v>
      </c>
      <c r="W16" s="43">
        <f>'Bureaux de vote'!W89</f>
        <v>3.5152151101783837</v>
      </c>
      <c r="X16" s="145">
        <f>'Bureaux de vote'!X89</f>
        <v>191</v>
      </c>
      <c r="Y16" s="43">
        <f>'Bureaux de vote'!Y89</f>
        <v>3.3403287862889126</v>
      </c>
      <c r="Z16" s="145">
        <f>'Bureaux de vote'!Z89</f>
        <v>922</v>
      </c>
      <c r="AA16" s="43">
        <f>'Bureaux de vote'!AA89</f>
        <v>16.124519062609306</v>
      </c>
    </row>
    <row r="17" spans="1:27" s="157" customFormat="1">
      <c r="A17" s="193"/>
      <c r="B17" s="164" t="str">
        <f>'Bureaux de vote'!B98</f>
        <v>TAIARAPU-OUEST</v>
      </c>
      <c r="C17" s="164">
        <v>3</v>
      </c>
      <c r="D17" s="165">
        <f>'Bureaux de vote'!D98</f>
        <v>5497</v>
      </c>
      <c r="E17" s="165">
        <f>'Bureaux de vote'!E98</f>
        <v>3228</v>
      </c>
      <c r="F17" s="165">
        <f>'Bureaux de vote'!F98</f>
        <v>2269</v>
      </c>
      <c r="G17" s="166">
        <f>'Bureaux de vote'!G98</f>
        <v>58.722939785337459</v>
      </c>
      <c r="H17" s="165">
        <f>'Bureaux de vote'!H98</f>
        <v>48</v>
      </c>
      <c r="I17" s="167">
        <f>'Bureaux de vote'!I98</f>
        <v>3180</v>
      </c>
      <c r="J17" s="145">
        <f>'Bureaux de vote'!J98</f>
        <v>16</v>
      </c>
      <c r="K17" s="43">
        <f>'Bureaux de vote'!K98</f>
        <v>0.50314465408805031</v>
      </c>
      <c r="L17" s="145">
        <f>'Bureaux de vote'!L98</f>
        <v>767</v>
      </c>
      <c r="M17" s="43">
        <f>'Bureaux de vote'!M98</f>
        <v>24.119496855345911</v>
      </c>
      <c r="N17" s="145">
        <f>'Bureaux de vote'!N98</f>
        <v>7</v>
      </c>
      <c r="O17" s="43">
        <f>'Bureaux de vote'!O98</f>
        <v>0.22012578616352202</v>
      </c>
      <c r="P17" s="145">
        <f>'Bureaux de vote'!P98</f>
        <v>154</v>
      </c>
      <c r="Q17" s="43">
        <f>'Bureaux de vote'!Q98</f>
        <v>4.8427672955974845</v>
      </c>
      <c r="R17" s="145">
        <f>'Bureaux de vote'!R98</f>
        <v>1365</v>
      </c>
      <c r="S17" s="43">
        <f>'Bureaux de vote'!S98</f>
        <v>42.924528301886795</v>
      </c>
      <c r="T17" s="145">
        <f>'Bureaux de vote'!T98</f>
        <v>254</v>
      </c>
      <c r="U17" s="43">
        <f>'Bureaux de vote'!U98</f>
        <v>7.9874213836477983</v>
      </c>
      <c r="V17" s="145">
        <f>'Bureaux de vote'!V98</f>
        <v>101</v>
      </c>
      <c r="W17" s="43">
        <f>'Bureaux de vote'!W98</f>
        <v>3.1761006289308176</v>
      </c>
      <c r="X17" s="145">
        <f>'Bureaux de vote'!X98</f>
        <v>66</v>
      </c>
      <c r="Y17" s="43">
        <f>'Bureaux de vote'!Y98</f>
        <v>2.0754716981132075</v>
      </c>
      <c r="Z17" s="145">
        <f>'Bureaux de vote'!Z98</f>
        <v>450</v>
      </c>
      <c r="AA17" s="43">
        <f>'Bureaux de vote'!AA98</f>
        <v>14.150943396226415</v>
      </c>
    </row>
    <row r="18" spans="1:27">
      <c r="A18" s="194"/>
      <c r="B18" s="61" t="str">
        <f>'Bureaux de vote'!B102</f>
        <v>TEVA I UTA</v>
      </c>
      <c r="C18" s="61">
        <v>3</v>
      </c>
      <c r="D18" s="110">
        <f>'Bureaux de vote'!D102</f>
        <v>6522</v>
      </c>
      <c r="E18" s="110">
        <f>'Bureaux de vote'!E102</f>
        <v>4307</v>
      </c>
      <c r="F18" s="110">
        <f>'Bureaux de vote'!F102</f>
        <v>2215</v>
      </c>
      <c r="G18" s="68">
        <f>'Bureaux de vote'!G102</f>
        <v>66.038025145660839</v>
      </c>
      <c r="H18" s="109">
        <f>'Bureaux de vote'!H102</f>
        <v>54</v>
      </c>
      <c r="I18" s="119">
        <f>'Bureaux de vote'!I102</f>
        <v>4253</v>
      </c>
      <c r="J18" s="184">
        <f>'Bureaux de vote'!J102</f>
        <v>17</v>
      </c>
      <c r="K18" s="185">
        <f>'Bureaux de vote'!K102</f>
        <v>0.39971784622619322</v>
      </c>
      <c r="L18" s="184">
        <f>'Bureaux de vote'!L102</f>
        <v>1025</v>
      </c>
      <c r="M18" s="43">
        <f>'Bureaux de vote'!M102</f>
        <v>24.100634845991063</v>
      </c>
      <c r="N18" s="184">
        <f>'Bureaux de vote'!N102</f>
        <v>20</v>
      </c>
      <c r="O18" s="185">
        <f>'Bureaux de vote'!O102</f>
        <v>0.47025628967787447</v>
      </c>
      <c r="P18" s="184">
        <f>'Bureaux de vote'!P102</f>
        <v>101</v>
      </c>
      <c r="Q18" s="43">
        <f>'Bureaux de vote'!Q102</f>
        <v>2.3747942628732659</v>
      </c>
      <c r="R18" s="184">
        <f>'Bureaux de vote'!R102</f>
        <v>2200</v>
      </c>
      <c r="S18" s="43">
        <f>'Bureaux de vote'!S102</f>
        <v>51.728191864566185</v>
      </c>
      <c r="T18" s="184">
        <f>'Bureaux de vote'!T102</f>
        <v>232</v>
      </c>
      <c r="U18" s="43">
        <f>'Bureaux de vote'!U102</f>
        <v>5.4549729602633432</v>
      </c>
      <c r="V18" s="184">
        <f>'Bureaux de vote'!V102</f>
        <v>115</v>
      </c>
      <c r="W18" s="43">
        <f>'Bureaux de vote'!W102</f>
        <v>2.7039736656477782</v>
      </c>
      <c r="X18" s="184">
        <f>'Bureaux de vote'!X102</f>
        <v>69</v>
      </c>
      <c r="Y18" s="43">
        <f>'Bureaux de vote'!Y102</f>
        <v>1.6223841993886667</v>
      </c>
      <c r="Z18" s="184">
        <f>'Bureaux de vote'!Z102</f>
        <v>474</v>
      </c>
      <c r="AA18" s="43">
        <f>'Bureaux de vote'!AA102</f>
        <v>11.145074065365625</v>
      </c>
    </row>
    <row r="19" spans="1:27">
      <c r="A19" s="27" t="s">
        <v>111</v>
      </c>
      <c r="B19" s="23"/>
      <c r="C19" s="23">
        <f>SUM(C20:C21)</f>
        <v>28</v>
      </c>
      <c r="D19" s="133">
        <f>SUM(D20:D21)</f>
        <v>34992</v>
      </c>
      <c r="E19" s="133">
        <f>SUM(E20:E21)</f>
        <v>23805</v>
      </c>
      <c r="F19" s="133">
        <f>D19-E19</f>
        <v>11187</v>
      </c>
      <c r="G19" s="29">
        <f>E19/D19*100</f>
        <v>68.029835390946502</v>
      </c>
      <c r="H19" s="111">
        <f>E19-I19</f>
        <v>331</v>
      </c>
      <c r="I19" s="117">
        <f>SUM(I20:I21)</f>
        <v>23474</v>
      </c>
      <c r="J19" s="133">
        <f>SUM(J20:J21)</f>
        <v>176</v>
      </c>
      <c r="K19" s="31">
        <f>J19/$I19*100</f>
        <v>0.7497656982193065</v>
      </c>
      <c r="L19" s="133">
        <f>SUM(L20:L21)</f>
        <v>6894</v>
      </c>
      <c r="M19" s="32">
        <f>L19/$I19*100</f>
        <v>29.368663201840334</v>
      </c>
      <c r="N19" s="133">
        <f>SUM(N20:N21)</f>
        <v>52</v>
      </c>
      <c r="O19" s="31">
        <f>N19/$I19*100</f>
        <v>0.2215216835647951</v>
      </c>
      <c r="P19" s="133">
        <f>SUM(P20:P21)</f>
        <v>434</v>
      </c>
      <c r="Q19" s="32">
        <f>P19/$I19*100</f>
        <v>1.8488540512907898</v>
      </c>
      <c r="R19" s="133">
        <f>SUM(R20:R21)</f>
        <v>8070</v>
      </c>
      <c r="S19" s="32">
        <f>R19/$I19*100</f>
        <v>34.3784612763057</v>
      </c>
      <c r="T19" s="133">
        <f>SUM(T20:T21)</f>
        <v>992</v>
      </c>
      <c r="U19" s="32">
        <f>T19/$I19*100</f>
        <v>4.2259521172360914</v>
      </c>
      <c r="V19" s="133">
        <f>SUM(V20:V21)</f>
        <v>730</v>
      </c>
      <c r="W19" s="32">
        <f>V19/$I19*100</f>
        <v>3.1098236346596235</v>
      </c>
      <c r="X19" s="133">
        <f>SUM(X20:X21)</f>
        <v>488</v>
      </c>
      <c r="Y19" s="32">
        <f>X19/$I19*100</f>
        <v>2.0788957996080768</v>
      </c>
      <c r="Z19" s="133">
        <f>SUM(Z20:Z21)</f>
        <v>5638</v>
      </c>
      <c r="AA19" s="32">
        <f>Z19/$I19*100</f>
        <v>24.018062537275284</v>
      </c>
    </row>
    <row r="20" spans="1:27">
      <c r="A20" s="193" t="s">
        <v>14</v>
      </c>
      <c r="B20" s="59" t="s">
        <v>37</v>
      </c>
      <c r="C20" s="71">
        <v>14</v>
      </c>
      <c r="D20" s="109">
        <f>'Bureaux de vote'!D106</f>
        <v>18090</v>
      </c>
      <c r="E20" s="109">
        <f>'Bureaux de vote'!E106</f>
        <v>11732</v>
      </c>
      <c r="F20" s="109">
        <f>'Bureaux de vote'!F106</f>
        <v>6358</v>
      </c>
      <c r="G20" s="72">
        <f>'Bureaux de vote'!G106</f>
        <v>64.853510226644545</v>
      </c>
      <c r="H20" s="134">
        <f>'Bureaux de vote'!H106</f>
        <v>160</v>
      </c>
      <c r="I20" s="118">
        <f>'Bureaux de vote'!I106</f>
        <v>11572</v>
      </c>
      <c r="J20" s="145">
        <f>'Bureaux de vote'!J106</f>
        <v>76</v>
      </c>
      <c r="K20" s="43">
        <f>'Bureaux de vote'!K106</f>
        <v>0.65675769097822334</v>
      </c>
      <c r="L20" s="145">
        <f>'Bureaux de vote'!L106</f>
        <v>4760</v>
      </c>
      <c r="M20" s="43">
        <f>'Bureaux de vote'!M106</f>
        <v>41.133771171793988</v>
      </c>
      <c r="N20" s="145">
        <f>'Bureaux de vote'!N106</f>
        <v>31</v>
      </c>
      <c r="O20" s="43">
        <f>'Bureaux de vote'!O106</f>
        <v>0.26788800553059106</v>
      </c>
      <c r="P20" s="145">
        <f>'Bureaux de vote'!P106</f>
        <v>265</v>
      </c>
      <c r="Q20" s="43">
        <f>'Bureaux de vote'!Q106</f>
        <v>2.2900103698582788</v>
      </c>
      <c r="R20" s="145">
        <f>'Bureaux de vote'!R106</f>
        <v>3563</v>
      </c>
      <c r="S20" s="43">
        <f>'Bureaux de vote'!S106</f>
        <v>30.789837538886967</v>
      </c>
      <c r="T20" s="145">
        <f>'Bureaux de vote'!T106</f>
        <v>532</v>
      </c>
      <c r="U20" s="43">
        <f>'Bureaux de vote'!U106</f>
        <v>4.5973038368475629</v>
      </c>
      <c r="V20" s="145">
        <f>'Bureaux de vote'!V106</f>
        <v>279</v>
      </c>
      <c r="W20" s="43">
        <f>'Bureaux de vote'!W106</f>
        <v>2.4109920497753197</v>
      </c>
      <c r="X20" s="145">
        <f>'Bureaux de vote'!X106</f>
        <v>213</v>
      </c>
      <c r="Y20" s="43">
        <f>'Bureaux de vote'!Y106</f>
        <v>1.8406498444521258</v>
      </c>
      <c r="Z20" s="145">
        <f>'Bureaux de vote'!Z106</f>
        <v>1853</v>
      </c>
      <c r="AA20" s="43">
        <f>'Bureaux de vote'!AA106</f>
        <v>16.012789491876944</v>
      </c>
    </row>
    <row r="21" spans="1:27" s="157" customFormat="1">
      <c r="A21" s="194"/>
      <c r="B21" s="168" t="str">
        <f>'Bureaux de vote'!B121</f>
        <v>PUNAAUIA</v>
      </c>
      <c r="C21" s="168">
        <v>14</v>
      </c>
      <c r="D21" s="169">
        <f>'Bureaux de vote'!D121</f>
        <v>16902</v>
      </c>
      <c r="E21" s="169">
        <f>'Bureaux de vote'!E121</f>
        <v>12073</v>
      </c>
      <c r="F21" s="165">
        <f>'Bureaux de vote'!F121</f>
        <v>4829</v>
      </c>
      <c r="G21" s="166">
        <f>'Bureaux de vote'!G121</f>
        <v>71.429416637084358</v>
      </c>
      <c r="H21" s="165">
        <f>'Bureaux de vote'!H121</f>
        <v>171</v>
      </c>
      <c r="I21" s="182">
        <f>'Bureaux de vote'!I121</f>
        <v>11902</v>
      </c>
      <c r="J21" s="184">
        <f>'Bureaux de vote'!J121</f>
        <v>100</v>
      </c>
      <c r="K21" s="185">
        <f>'Bureaux de vote'!K121</f>
        <v>0.8401949252226516</v>
      </c>
      <c r="L21" s="184">
        <f>'Bureaux de vote'!L121</f>
        <v>2134</v>
      </c>
      <c r="M21" s="43">
        <f>L21/$I21*100</f>
        <v>17.929759704251385</v>
      </c>
      <c r="N21" s="184">
        <f>'Bureaux de vote'!N121</f>
        <v>21</v>
      </c>
      <c r="O21" s="43">
        <f>N21/$I21*100</f>
        <v>0.17644093429675684</v>
      </c>
      <c r="P21" s="184">
        <f>'Bureaux de vote'!P121</f>
        <v>169</v>
      </c>
      <c r="Q21" s="185">
        <f>P21/$I21*100</f>
        <v>1.4199294236262812</v>
      </c>
      <c r="R21" s="184">
        <f>'Bureaux de vote'!R121</f>
        <v>4507</v>
      </c>
      <c r="S21" s="185">
        <f>R21/$I21*100</f>
        <v>37.867585279784912</v>
      </c>
      <c r="T21" s="184">
        <f>'Bureaux de vote'!T121</f>
        <v>460</v>
      </c>
      <c r="U21" s="185">
        <f>T21/$I21*100</f>
        <v>3.864896656024198</v>
      </c>
      <c r="V21" s="184">
        <f>'Bureaux de vote'!V121</f>
        <v>451</v>
      </c>
      <c r="W21" s="185">
        <f>V21/$I21*100</f>
        <v>3.789279112754159</v>
      </c>
      <c r="X21" s="184">
        <f>'Bureaux de vote'!X121</f>
        <v>275</v>
      </c>
      <c r="Y21" s="185">
        <f>X21/$I21*100</f>
        <v>2.310536044362292</v>
      </c>
      <c r="Z21" s="184">
        <f>'Bureaux de vote'!Z121</f>
        <v>3785</v>
      </c>
      <c r="AA21" s="43">
        <f>Z21/$I21*100</f>
        <v>31.801377919677364</v>
      </c>
    </row>
    <row r="22" spans="1:27">
      <c r="A22" s="27" t="s">
        <v>86</v>
      </c>
      <c r="B22" s="23"/>
      <c r="C22" s="23">
        <f>SUM(C23:C29)</f>
        <v>34</v>
      </c>
      <c r="D22" s="133">
        <f>SUM(D23:D29)</f>
        <v>26706</v>
      </c>
      <c r="E22" s="133">
        <f>SUM(E23:E29)</f>
        <v>19272</v>
      </c>
      <c r="F22" s="111">
        <f>D22-E22</f>
        <v>7434</v>
      </c>
      <c r="G22" s="33">
        <f>E22/D22*100</f>
        <v>72.163558750842498</v>
      </c>
      <c r="H22" s="111">
        <f>E22-I22</f>
        <v>190</v>
      </c>
      <c r="I22" s="117">
        <f>SUM(I23:I29)</f>
        <v>19082</v>
      </c>
      <c r="J22" s="133">
        <f>SUM(J23:J29)</f>
        <v>93</v>
      </c>
      <c r="K22" s="31">
        <f>J22/$I22*100</f>
        <v>0.48737029661461062</v>
      </c>
      <c r="L22" s="133">
        <f>SUM(L23:L29)</f>
        <v>4822</v>
      </c>
      <c r="M22" s="32">
        <f>L22/$I22*100</f>
        <v>25.269887852426372</v>
      </c>
      <c r="N22" s="133">
        <f>SUM(N23:N29)</f>
        <v>95</v>
      </c>
      <c r="O22" s="32">
        <f>N22/$I22*100</f>
        <v>0.49785137826223669</v>
      </c>
      <c r="P22" s="133">
        <f>SUM(P23:P29)</f>
        <v>1150</v>
      </c>
      <c r="Q22" s="32">
        <f>P22/$I22*100</f>
        <v>6.02662194738497</v>
      </c>
      <c r="R22" s="133">
        <f>SUM(R23:R29)</f>
        <v>5826</v>
      </c>
      <c r="S22" s="31">
        <f>R22/$I22*100</f>
        <v>30.531390839534637</v>
      </c>
      <c r="T22" s="133">
        <f>SUM(T23:T29)</f>
        <v>844</v>
      </c>
      <c r="U22" s="31">
        <f>T22/$I22*100</f>
        <v>4.4230164552981872</v>
      </c>
      <c r="V22" s="133">
        <f>SUM(V23:V29)</f>
        <v>485</v>
      </c>
      <c r="W22" s="31">
        <f>V22/$I22*100</f>
        <v>2.5416622995493134</v>
      </c>
      <c r="X22" s="133">
        <f>SUM(X23:X29)</f>
        <v>320</v>
      </c>
      <c r="Y22" s="31">
        <f>X22/$I22*100</f>
        <v>1.6769730636201658</v>
      </c>
      <c r="Z22" s="133">
        <f>SUM(Z23:Z29)</f>
        <v>5447</v>
      </c>
      <c r="AA22" s="32">
        <f>Z22/$I22*100</f>
        <v>28.545225867309505</v>
      </c>
    </row>
    <row r="23" spans="1:27" s="157" customFormat="1">
      <c r="A23" s="193" t="s">
        <v>16</v>
      </c>
      <c r="B23" s="164" t="str">
        <f>'Bureaux de vote'!B136</f>
        <v>BORA-BORA</v>
      </c>
      <c r="C23" s="179">
        <v>5</v>
      </c>
      <c r="D23" s="165">
        <f>'Bureaux de vote'!D136</f>
        <v>6725</v>
      </c>
      <c r="E23" s="165">
        <f>'Bureaux de vote'!E136</f>
        <v>4409</v>
      </c>
      <c r="F23" s="180">
        <f>'Bureaux de vote'!F136</f>
        <v>2316</v>
      </c>
      <c r="G23" s="181">
        <f>'Bureaux de vote'!G136</f>
        <v>65.561338289962819</v>
      </c>
      <c r="H23" s="180">
        <f>'Bureaux de vote'!H136</f>
        <v>32</v>
      </c>
      <c r="I23" s="167">
        <f>'Bureaux de vote'!I136</f>
        <v>4377</v>
      </c>
      <c r="J23" s="145">
        <f>'Bureaux de vote'!J136</f>
        <v>11</v>
      </c>
      <c r="K23" s="43">
        <f>'Bureaux de vote'!K136</f>
        <v>0.25131368517249258</v>
      </c>
      <c r="L23" s="145">
        <f>'Bureaux de vote'!L136</f>
        <v>1202</v>
      </c>
      <c r="M23" s="43">
        <f>'Bureaux de vote'!M136</f>
        <v>27.461731779757827</v>
      </c>
      <c r="N23" s="145">
        <f>'Bureaux de vote'!N136</f>
        <v>22</v>
      </c>
      <c r="O23" s="43">
        <f>'Bureaux de vote'!O136</f>
        <v>0.50262737034498517</v>
      </c>
      <c r="P23" s="145">
        <f>'Bureaux de vote'!P136</f>
        <v>299</v>
      </c>
      <c r="Q23" s="43">
        <f>'Bureaux de vote'!Q136</f>
        <v>6.8311628969613887</v>
      </c>
      <c r="R23" s="145">
        <f>'Bureaux de vote'!R136</f>
        <v>908</v>
      </c>
      <c r="S23" s="43">
        <f>'Bureaux de vote'!S136</f>
        <v>20.744802376056658</v>
      </c>
      <c r="T23" s="145">
        <f>'Bureaux de vote'!T136</f>
        <v>103</v>
      </c>
      <c r="U23" s="43">
        <f>'Bureaux de vote'!U136</f>
        <v>2.3532099611606125</v>
      </c>
      <c r="V23" s="145">
        <f>'Bureaux de vote'!V136</f>
        <v>54</v>
      </c>
      <c r="W23" s="43">
        <f>'Bureaux de vote'!W136</f>
        <v>1.233721727210418</v>
      </c>
      <c r="X23" s="145">
        <f>'Bureaux de vote'!X136</f>
        <v>88</v>
      </c>
      <c r="Y23" s="43">
        <f>'Bureaux de vote'!Y136</f>
        <v>2.0105094813799407</v>
      </c>
      <c r="Z23" s="145">
        <f>'Bureaux de vote'!Z136</f>
        <v>1690</v>
      </c>
      <c r="AA23" s="43">
        <f>'Bureaux de vote'!AA136</f>
        <v>38.610920721955679</v>
      </c>
    </row>
    <row r="24" spans="1:27">
      <c r="A24" s="193"/>
      <c r="B24" s="164" t="str">
        <f>'Bureaux de vote'!B142</f>
        <v>HUAHINE</v>
      </c>
      <c r="C24" s="164">
        <v>8</v>
      </c>
      <c r="D24" s="165">
        <f>'Bureaux de vote'!D142</f>
        <v>4939</v>
      </c>
      <c r="E24" s="165">
        <f>'Bureaux de vote'!E142</f>
        <v>3693</v>
      </c>
      <c r="F24" s="165">
        <f>'Bureaux de vote'!F142</f>
        <v>1246</v>
      </c>
      <c r="G24" s="166">
        <f>'Bureaux de vote'!G142</f>
        <v>74.77222109738814</v>
      </c>
      <c r="H24" s="165">
        <f>'Bureaux de vote'!H142</f>
        <v>27</v>
      </c>
      <c r="I24" s="167">
        <f>'Bureaux de vote'!I142</f>
        <v>3666</v>
      </c>
      <c r="J24" s="145">
        <f>'Bureaux de vote'!J142</f>
        <v>9</v>
      </c>
      <c r="K24" s="43">
        <f>'Bureaux de vote'!K142</f>
        <v>0.24549918166939444</v>
      </c>
      <c r="L24" s="145">
        <f>'Bureaux de vote'!L142</f>
        <v>724</v>
      </c>
      <c r="M24" s="43">
        <f>'Bureaux de vote'!M142</f>
        <v>19.749045280960175</v>
      </c>
      <c r="N24" s="145">
        <f>'Bureaux de vote'!N142</f>
        <v>34</v>
      </c>
      <c r="O24" s="43">
        <f>'Bureaux de vote'!O142</f>
        <v>0.9274413529732678</v>
      </c>
      <c r="P24" s="145">
        <f>'Bureaux de vote'!P142</f>
        <v>291</v>
      </c>
      <c r="Q24" s="43">
        <f>'Bureaux de vote'!Q142</f>
        <v>7.9378068739770864</v>
      </c>
      <c r="R24" s="145">
        <f>'Bureaux de vote'!R142</f>
        <v>784</v>
      </c>
      <c r="S24" s="43">
        <f>'Bureaux de vote'!S142</f>
        <v>21.385706492089472</v>
      </c>
      <c r="T24" s="145">
        <f>'Bureaux de vote'!T142</f>
        <v>151</v>
      </c>
      <c r="U24" s="43">
        <f>'Bureaux de vote'!U142</f>
        <v>4.118930714675396</v>
      </c>
      <c r="V24" s="145">
        <f>'Bureaux de vote'!V142</f>
        <v>24</v>
      </c>
      <c r="W24" s="43">
        <f>'Bureaux de vote'!W142</f>
        <v>0.65466448445171854</v>
      </c>
      <c r="X24" s="145">
        <f>'Bureaux de vote'!X142</f>
        <v>32</v>
      </c>
      <c r="Y24" s="43">
        <f>'Bureaux de vote'!Y142</f>
        <v>0.87288597926895795</v>
      </c>
      <c r="Z24" s="145">
        <f>'Bureaux de vote'!Z142</f>
        <v>1617</v>
      </c>
      <c r="AA24" s="43">
        <f>'Bureaux de vote'!AA142</f>
        <v>44.108019639934533</v>
      </c>
    </row>
    <row r="25" spans="1:27" s="157" customFormat="1">
      <c r="A25" s="193"/>
      <c r="B25" s="164" t="str">
        <f>'Bureaux de vote'!B151</f>
        <v>MAUPITI</v>
      </c>
      <c r="C25" s="164">
        <v>1</v>
      </c>
      <c r="D25" s="165">
        <f>'Bureaux de vote'!D151</f>
        <v>987</v>
      </c>
      <c r="E25" s="165">
        <f>'Bureaux de vote'!E151</f>
        <v>814</v>
      </c>
      <c r="F25" s="165">
        <f>'Bureaux de vote'!F151</f>
        <v>173</v>
      </c>
      <c r="G25" s="166">
        <f>'Bureaux de vote'!G151</f>
        <v>82.472137791286727</v>
      </c>
      <c r="H25" s="165">
        <f>'Bureaux de vote'!H151</f>
        <v>9</v>
      </c>
      <c r="I25" s="167">
        <f>'Bureaux de vote'!I151</f>
        <v>805</v>
      </c>
      <c r="J25" s="145">
        <f>'Bureaux de vote'!J151</f>
        <v>0</v>
      </c>
      <c r="K25" s="43">
        <f>'Bureaux de vote'!K151</f>
        <v>0</v>
      </c>
      <c r="L25" s="145">
        <f>'Bureaux de vote'!L151</f>
        <v>185</v>
      </c>
      <c r="M25" s="43">
        <f>'Bureaux de vote'!M151</f>
        <v>22.981366459627328</v>
      </c>
      <c r="N25" s="145">
        <f>'Bureaux de vote'!N151</f>
        <v>2</v>
      </c>
      <c r="O25" s="43">
        <f>'Bureaux de vote'!O151</f>
        <v>0.2484472049689441</v>
      </c>
      <c r="P25" s="145">
        <f>'Bureaux de vote'!P151</f>
        <v>22</v>
      </c>
      <c r="Q25" s="43">
        <f>'Bureaux de vote'!Q151</f>
        <v>2.7329192546583849</v>
      </c>
      <c r="R25" s="145">
        <f>'Bureaux de vote'!R151</f>
        <v>332</v>
      </c>
      <c r="S25" s="43">
        <f>'Bureaux de vote'!S151</f>
        <v>41.242236024844722</v>
      </c>
      <c r="T25" s="145">
        <f>'Bureaux de vote'!T151</f>
        <v>47</v>
      </c>
      <c r="U25" s="43">
        <f>'Bureaux de vote'!U151</f>
        <v>5.8385093167701863</v>
      </c>
      <c r="V25" s="145">
        <f>'Bureaux de vote'!V151</f>
        <v>19</v>
      </c>
      <c r="W25" s="43">
        <f>'Bureaux de vote'!W151</f>
        <v>2.360248447204969</v>
      </c>
      <c r="X25" s="145">
        <f>'Bureaux de vote'!X151</f>
        <v>14</v>
      </c>
      <c r="Y25" s="43">
        <f>'Bureaux de vote'!Y151</f>
        <v>1.7391304347826086</v>
      </c>
      <c r="Z25" s="145">
        <f>'Bureaux de vote'!Z151</f>
        <v>184</v>
      </c>
      <c r="AA25" s="43">
        <f>'Bureaux de vote'!AA151</f>
        <v>22.857142857142858</v>
      </c>
    </row>
    <row r="26" spans="1:27" s="157" customFormat="1">
      <c r="A26" s="193"/>
      <c r="B26" s="164" t="str">
        <f>'Bureaux de vote'!B153</f>
        <v>TAHA'A</v>
      </c>
      <c r="C26" s="164">
        <v>8</v>
      </c>
      <c r="D26" s="165">
        <f>'Bureaux de vote'!D153</f>
        <v>4386</v>
      </c>
      <c r="E26" s="165">
        <f>'Bureaux de vote'!E153</f>
        <v>3197</v>
      </c>
      <c r="F26" s="165">
        <f>'Bureaux de vote'!F153</f>
        <v>1189</v>
      </c>
      <c r="G26" s="166">
        <f>'Bureaux de vote'!G153</f>
        <v>72.89101687186502</v>
      </c>
      <c r="H26" s="165">
        <f>'Bureaux de vote'!H153</f>
        <v>37</v>
      </c>
      <c r="I26" s="167">
        <f>'Bureaux de vote'!I153</f>
        <v>3160</v>
      </c>
      <c r="J26" s="145">
        <f>'Bureaux de vote'!J153</f>
        <v>23</v>
      </c>
      <c r="K26" s="43">
        <f>'Bureaux de vote'!K153</f>
        <v>0.72784810126582278</v>
      </c>
      <c r="L26" s="145">
        <f>'Bureaux de vote'!L153</f>
        <v>977</v>
      </c>
      <c r="M26" s="43">
        <f>'Bureaux de vote'!M153</f>
        <v>30.917721518987339</v>
      </c>
      <c r="N26" s="145">
        <f>'Bureaux de vote'!N153</f>
        <v>14</v>
      </c>
      <c r="O26" s="43">
        <f>'Bureaux de vote'!O153</f>
        <v>0.44303797468354433</v>
      </c>
      <c r="P26" s="145">
        <f>'Bureaux de vote'!P153</f>
        <v>189</v>
      </c>
      <c r="Q26" s="43">
        <f>'Bureaux de vote'!Q153</f>
        <v>5.981012658227848</v>
      </c>
      <c r="R26" s="145">
        <f>'Bureaux de vote'!R153</f>
        <v>1095</v>
      </c>
      <c r="S26" s="43">
        <f>'Bureaux de vote'!S153</f>
        <v>34.651898734177216</v>
      </c>
      <c r="T26" s="145">
        <f>'Bureaux de vote'!T153</f>
        <v>290</v>
      </c>
      <c r="U26" s="43">
        <f>'Bureaux de vote'!U153</f>
        <v>9.1772151898734187</v>
      </c>
      <c r="V26" s="145">
        <f>'Bureaux de vote'!V153</f>
        <v>41</v>
      </c>
      <c r="W26" s="43">
        <f>'Bureaux de vote'!W153</f>
        <v>1.2974683544303798</v>
      </c>
      <c r="X26" s="145">
        <f>'Bureaux de vote'!X153</f>
        <v>51</v>
      </c>
      <c r="Y26" s="43">
        <f>'Bureaux de vote'!Y153</f>
        <v>1.6139240506329113</v>
      </c>
      <c r="Z26" s="145">
        <f>'Bureaux de vote'!Z153</f>
        <v>480</v>
      </c>
      <c r="AA26" s="43">
        <f>'Bureaux de vote'!AA153</f>
        <v>15.18987341772152</v>
      </c>
    </row>
    <row r="27" spans="1:27" s="157" customFormat="1">
      <c r="A27" s="193"/>
      <c r="B27" s="164" t="str">
        <f>'Bureaux de vote'!B162</f>
        <v>TAPUTAPUATEA</v>
      </c>
      <c r="C27" s="164">
        <v>4</v>
      </c>
      <c r="D27" s="165">
        <f>'Bureaux de vote'!D162</f>
        <v>3501</v>
      </c>
      <c r="E27" s="165">
        <f>'Bureaux de vote'!E162</f>
        <v>2633</v>
      </c>
      <c r="F27" s="165">
        <f>'Bureaux de vote'!F162</f>
        <v>868</v>
      </c>
      <c r="G27" s="166">
        <f>'Bureaux de vote'!G162</f>
        <v>75.207083690374176</v>
      </c>
      <c r="H27" s="165">
        <f>'Bureaux de vote'!H162</f>
        <v>29</v>
      </c>
      <c r="I27" s="167">
        <f>'Bureaux de vote'!I162</f>
        <v>2604</v>
      </c>
      <c r="J27" s="145">
        <f>'Bureaux de vote'!J162</f>
        <v>20</v>
      </c>
      <c r="K27" s="43">
        <f>'Bureaux de vote'!K162</f>
        <v>0.76804915514592931</v>
      </c>
      <c r="L27" s="145">
        <f>'Bureaux de vote'!L162</f>
        <v>688</v>
      </c>
      <c r="M27" s="43">
        <f>'Bureaux de vote'!M162</f>
        <v>26.420890937019969</v>
      </c>
      <c r="N27" s="145">
        <f>'Bureaux de vote'!N162</f>
        <v>7</v>
      </c>
      <c r="O27" s="43">
        <f>'Bureaux de vote'!O162</f>
        <v>0.26881720430107531</v>
      </c>
      <c r="P27" s="145">
        <f>'Bureaux de vote'!P162</f>
        <v>116</v>
      </c>
      <c r="Q27" s="43">
        <f>'Bureaux de vote'!Q162</f>
        <v>4.4546850998463903</v>
      </c>
      <c r="R27" s="145">
        <f>'Bureaux de vote'!R162</f>
        <v>1080</v>
      </c>
      <c r="S27" s="43">
        <f>'Bureaux de vote'!S162</f>
        <v>41.474654377880185</v>
      </c>
      <c r="T27" s="145">
        <f>'Bureaux de vote'!T162</f>
        <v>71</v>
      </c>
      <c r="U27" s="43">
        <f>'Bureaux de vote'!U162</f>
        <v>2.7265745007680491</v>
      </c>
      <c r="V27" s="145">
        <f>'Bureaux de vote'!V162</f>
        <v>119</v>
      </c>
      <c r="W27" s="43">
        <f>'Bureaux de vote'!W162</f>
        <v>4.56989247311828</v>
      </c>
      <c r="X27" s="145">
        <f>'Bureaux de vote'!X162</f>
        <v>38</v>
      </c>
      <c r="Y27" s="43">
        <f>'Bureaux de vote'!Y162</f>
        <v>1.4592933947772657</v>
      </c>
      <c r="Z27" s="145">
        <f>'Bureaux de vote'!Z162</f>
        <v>465</v>
      </c>
      <c r="AA27" s="43">
        <f>'Bureaux de vote'!AA162</f>
        <v>17.857142857142858</v>
      </c>
    </row>
    <row r="28" spans="1:27" s="157" customFormat="1">
      <c r="A28" s="193"/>
      <c r="B28" s="164" t="str">
        <f>'Bureaux de vote'!B167</f>
        <v>TUMARAA</v>
      </c>
      <c r="C28" s="164">
        <v>5</v>
      </c>
      <c r="D28" s="165">
        <f>'Bureaux de vote'!D167</f>
        <v>2919</v>
      </c>
      <c r="E28" s="165">
        <f>'Bureaux de vote'!E167</f>
        <v>2237</v>
      </c>
      <c r="F28" s="165">
        <f>'Bureaux de vote'!F167</f>
        <v>682</v>
      </c>
      <c r="G28" s="166">
        <f>'Bureaux de vote'!G167</f>
        <v>76.635834189791012</v>
      </c>
      <c r="H28" s="165">
        <f>'Bureaux de vote'!H167</f>
        <v>32</v>
      </c>
      <c r="I28" s="167">
        <f>'Bureaux de vote'!I167</f>
        <v>2205</v>
      </c>
      <c r="J28" s="145">
        <f>'Bureaux de vote'!J167</f>
        <v>4</v>
      </c>
      <c r="K28" s="43">
        <f>'Bureaux de vote'!K167</f>
        <v>0.18140589569160998</v>
      </c>
      <c r="L28" s="145">
        <f>'Bureaux de vote'!L167</f>
        <v>503</v>
      </c>
      <c r="M28" s="43">
        <f>'Bureaux de vote'!M167</f>
        <v>22.811791383219955</v>
      </c>
      <c r="N28" s="145">
        <f>'Bureaux de vote'!N167</f>
        <v>4</v>
      </c>
      <c r="O28" s="43">
        <f>'Bureaux de vote'!O167</f>
        <v>0.18140589569160998</v>
      </c>
      <c r="P28" s="145">
        <f>'Bureaux de vote'!P167</f>
        <v>122</v>
      </c>
      <c r="Q28" s="43">
        <f>'Bureaux de vote'!Q167</f>
        <v>5.5328798185941048</v>
      </c>
      <c r="R28" s="145">
        <f>'Bureaux de vote'!R167</f>
        <v>999</v>
      </c>
      <c r="S28" s="43">
        <f>'Bureaux de vote'!S167</f>
        <v>45.306122448979593</v>
      </c>
      <c r="T28" s="145">
        <f>'Bureaux de vote'!T167</f>
        <v>116</v>
      </c>
      <c r="U28" s="43">
        <f>'Bureaux de vote'!U167</f>
        <v>5.2607709750566896</v>
      </c>
      <c r="V28" s="145">
        <f>'Bureaux de vote'!V167</f>
        <v>102</v>
      </c>
      <c r="W28" s="43">
        <f>'Bureaux de vote'!W167</f>
        <v>4.6258503401360542</v>
      </c>
      <c r="X28" s="145">
        <f>'Bureaux de vote'!X167</f>
        <v>43</v>
      </c>
      <c r="Y28" s="43">
        <f>'Bureaux de vote'!Y167</f>
        <v>1.9501133786848073</v>
      </c>
      <c r="Z28" s="145">
        <f>'Bureaux de vote'!Z167</f>
        <v>312</v>
      </c>
      <c r="AA28" s="43">
        <f>'Bureaux de vote'!AA167</f>
        <v>14.14965986394558</v>
      </c>
    </row>
    <row r="29" spans="1:27" s="157" customFormat="1">
      <c r="A29" s="194"/>
      <c r="B29" s="168" t="str">
        <f>'Bureaux de vote'!B173</f>
        <v>UTUROA</v>
      </c>
      <c r="C29" s="168">
        <v>3</v>
      </c>
      <c r="D29" s="169">
        <f>'Bureaux de vote'!D173</f>
        <v>3249</v>
      </c>
      <c r="E29" s="169">
        <f>'Bureaux de vote'!E173</f>
        <v>2289</v>
      </c>
      <c r="F29" s="165">
        <f>'Bureaux de vote'!F173</f>
        <v>960</v>
      </c>
      <c r="G29" s="166">
        <f>'Bureaux de vote'!G173</f>
        <v>70.452446906740533</v>
      </c>
      <c r="H29" s="169">
        <f>'Bureaux de vote'!H173</f>
        <v>24</v>
      </c>
      <c r="I29" s="182">
        <f>'Bureaux de vote'!I173</f>
        <v>2265</v>
      </c>
      <c r="J29" s="184">
        <f>'Bureaux de vote'!J173</f>
        <v>26</v>
      </c>
      <c r="K29" s="43">
        <f>'Bureaux de vote'!K173</f>
        <v>1.1479028697571745</v>
      </c>
      <c r="L29" s="184">
        <f>'Bureaux de vote'!L173</f>
        <v>543</v>
      </c>
      <c r="M29" s="43">
        <f>'Bureaux de vote'!M173</f>
        <v>23.973509933774835</v>
      </c>
      <c r="N29" s="184">
        <f>'Bureaux de vote'!N173</f>
        <v>12</v>
      </c>
      <c r="O29" s="185">
        <f>'Bureaux de vote'!O173</f>
        <v>0.5298013245033113</v>
      </c>
      <c r="P29" s="184">
        <f>'Bureaux de vote'!P173</f>
        <v>111</v>
      </c>
      <c r="Q29" s="43">
        <f>'Bureaux de vote'!Q173</f>
        <v>4.9006622516556293</v>
      </c>
      <c r="R29" s="184">
        <f>'Bureaux de vote'!R173</f>
        <v>628</v>
      </c>
      <c r="S29" s="43">
        <f>'Bureaux de vote'!S173</f>
        <v>27.726269315673292</v>
      </c>
      <c r="T29" s="184">
        <f>'Bureaux de vote'!T173</f>
        <v>66</v>
      </c>
      <c r="U29" s="43">
        <f>'Bureaux de vote'!U173</f>
        <v>2.9139072847682121</v>
      </c>
      <c r="V29" s="184">
        <f>'Bureaux de vote'!V173</f>
        <v>126</v>
      </c>
      <c r="W29" s="43">
        <f>'Bureaux de vote'!W173</f>
        <v>5.5629139072847682</v>
      </c>
      <c r="X29" s="184">
        <f>'Bureaux de vote'!X173</f>
        <v>54</v>
      </c>
      <c r="Y29" s="43">
        <f>'Bureaux de vote'!Y173</f>
        <v>2.3841059602649008</v>
      </c>
      <c r="Z29" s="184">
        <f>'Bureaux de vote'!Z173</f>
        <v>699</v>
      </c>
      <c r="AA29" s="43">
        <f>'Bureaux de vote'!AA173</f>
        <v>30.860927152317881</v>
      </c>
    </row>
    <row r="30" spans="1:27">
      <c r="A30" s="27" t="s">
        <v>106</v>
      </c>
      <c r="B30" s="23"/>
      <c r="C30" s="23">
        <f>SUM(C31:C35)</f>
        <v>17</v>
      </c>
      <c r="D30" s="133">
        <f>SUM(D31:D35)</f>
        <v>7495</v>
      </c>
      <c r="E30" s="133">
        <f>SUM(E31:E35)</f>
        <v>5147</v>
      </c>
      <c r="F30" s="111">
        <f>D30-E30</f>
        <v>2348</v>
      </c>
      <c r="G30" s="33">
        <f>E30/D30*100</f>
        <v>68.672448298865902</v>
      </c>
      <c r="H30" s="111">
        <f>E30-I30</f>
        <v>139</v>
      </c>
      <c r="I30" s="117">
        <f>SUM(I31:I35)</f>
        <v>5008</v>
      </c>
      <c r="J30" s="133">
        <f>SUM(J31:J35)</f>
        <v>22</v>
      </c>
      <c r="K30" s="32">
        <f>J30/$I30*100</f>
        <v>0.43929712460063897</v>
      </c>
      <c r="L30" s="133">
        <f>SUM(L31:L35)</f>
        <v>1171</v>
      </c>
      <c r="M30" s="32">
        <f>L30/$I30*100</f>
        <v>23.38258785942492</v>
      </c>
      <c r="N30" s="133">
        <f>SUM(N31:N35)</f>
        <v>10</v>
      </c>
      <c r="O30" s="32">
        <f>N30/$I30*100</f>
        <v>0.19968051118210861</v>
      </c>
      <c r="P30" s="133">
        <f>SUM(P31:P35)</f>
        <v>334</v>
      </c>
      <c r="Q30" s="32">
        <f>P30/$I30*100</f>
        <v>6.6693290734824284</v>
      </c>
      <c r="R30" s="133">
        <f>SUM(R31:R35)</f>
        <v>2124</v>
      </c>
      <c r="S30" s="32">
        <f>R30/$I30*100</f>
        <v>42.412140575079874</v>
      </c>
      <c r="T30" s="133">
        <f>SUM(T31:T35)</f>
        <v>584</v>
      </c>
      <c r="U30" s="32">
        <f>T30/$I30*100</f>
        <v>11.661341853035143</v>
      </c>
      <c r="V30" s="133">
        <f>SUM(V31:V35)</f>
        <v>89</v>
      </c>
      <c r="W30" s="32">
        <f>V30/$I30*100</f>
        <v>1.7771565495207666</v>
      </c>
      <c r="X30" s="133">
        <f>SUM(X31:X35)</f>
        <v>156</v>
      </c>
      <c r="Y30" s="32">
        <f>X30/$I30*100</f>
        <v>3.1150159744408943</v>
      </c>
      <c r="Z30" s="133">
        <f>SUM(Z31:Z35)</f>
        <v>518</v>
      </c>
      <c r="AA30" s="32">
        <f>Z30/$I30*100</f>
        <v>10.343450479233226</v>
      </c>
    </row>
    <row r="31" spans="1:27" s="157" customFormat="1">
      <c r="A31" s="193" t="s">
        <v>101</v>
      </c>
      <c r="B31" s="164" t="str">
        <f>'Bureaux de vote'!B177</f>
        <v>ARUTUA</v>
      </c>
      <c r="C31" s="179">
        <v>3</v>
      </c>
      <c r="D31" s="165">
        <f>'Bureaux de vote'!D177</f>
        <v>1420</v>
      </c>
      <c r="E31" s="165">
        <f>'Bureaux de vote'!E177</f>
        <v>872</v>
      </c>
      <c r="F31" s="180">
        <f>'Bureaux de vote'!F177</f>
        <v>548</v>
      </c>
      <c r="G31" s="181">
        <f>'Bureaux de vote'!G177</f>
        <v>61.408450704225345</v>
      </c>
      <c r="H31" s="180">
        <f>'Bureaux de vote'!H177</f>
        <v>18</v>
      </c>
      <c r="I31" s="167">
        <f>'Bureaux de vote'!I177</f>
        <v>854</v>
      </c>
      <c r="J31" s="145">
        <f>'Bureaux de vote'!J177</f>
        <v>2</v>
      </c>
      <c r="K31" s="43">
        <f>'Bureaux de vote'!K177</f>
        <v>0.23419203747072601</v>
      </c>
      <c r="L31" s="145">
        <f>'Bureaux de vote'!L177</f>
        <v>220</v>
      </c>
      <c r="M31" s="43">
        <f>'Bureaux de vote'!M177</f>
        <v>25.761124121779861</v>
      </c>
      <c r="N31" s="145">
        <f>'Bureaux de vote'!N177</f>
        <v>1</v>
      </c>
      <c r="O31" s="43">
        <f>'Bureaux de vote'!O177</f>
        <v>0.117096018735363</v>
      </c>
      <c r="P31" s="145">
        <f>'Bureaux de vote'!P177</f>
        <v>139</v>
      </c>
      <c r="Q31" s="43">
        <f>'Bureaux de vote'!Q177</f>
        <v>16.276346604215455</v>
      </c>
      <c r="R31" s="145">
        <f>'Bureaux de vote'!R177</f>
        <v>325</v>
      </c>
      <c r="S31" s="43">
        <f>'Bureaux de vote'!S177</f>
        <v>38.056206088992973</v>
      </c>
      <c r="T31" s="145">
        <f>'Bureaux de vote'!T177</f>
        <v>84</v>
      </c>
      <c r="U31" s="43">
        <f>'Bureaux de vote'!U177</f>
        <v>9.8360655737704921</v>
      </c>
      <c r="V31" s="145">
        <f>'Bureaux de vote'!V177</f>
        <v>6</v>
      </c>
      <c r="W31" s="43">
        <f>'Bureaux de vote'!W177</f>
        <v>0.70257611241217799</v>
      </c>
      <c r="X31" s="145">
        <f>'Bureaux de vote'!X177</f>
        <v>26</v>
      </c>
      <c r="Y31" s="43">
        <f>'Bureaux de vote'!Y177</f>
        <v>3.0444964871194378</v>
      </c>
      <c r="Z31" s="145">
        <f>'Bureaux de vote'!Z177</f>
        <v>51</v>
      </c>
      <c r="AA31" s="43">
        <f>'Bureaux de vote'!AA177</f>
        <v>5.9718969555035128</v>
      </c>
    </row>
    <row r="32" spans="1:27" s="157" customFormat="1">
      <c r="A32" s="193"/>
      <c r="B32" s="164" t="str">
        <f>'Bureaux de vote'!B181</f>
        <v>FAKARAVA</v>
      </c>
      <c r="C32" s="164">
        <v>5</v>
      </c>
      <c r="D32" s="165">
        <f>'Bureaux de vote'!D181</f>
        <v>1216</v>
      </c>
      <c r="E32" s="165">
        <f>'Bureaux de vote'!E181</f>
        <v>911</v>
      </c>
      <c r="F32" s="165">
        <f>'Bureaux de vote'!F181</f>
        <v>305</v>
      </c>
      <c r="G32" s="166">
        <f>'Bureaux de vote'!G181</f>
        <v>74.91776315789474</v>
      </c>
      <c r="H32" s="165">
        <f>'Bureaux de vote'!H181</f>
        <v>6</v>
      </c>
      <c r="I32" s="167">
        <f>'Bureaux de vote'!I181</f>
        <v>905</v>
      </c>
      <c r="J32" s="145">
        <f>'Bureaux de vote'!J181</f>
        <v>2</v>
      </c>
      <c r="K32" s="43">
        <f>'Bureaux de vote'!K181</f>
        <v>0.22099447513812157</v>
      </c>
      <c r="L32" s="145">
        <f>'Bureaux de vote'!L181</f>
        <v>200</v>
      </c>
      <c r="M32" s="43">
        <f>'Bureaux de vote'!M181</f>
        <v>22.099447513812155</v>
      </c>
      <c r="N32" s="145">
        <f>'Bureaux de vote'!N181</f>
        <v>0</v>
      </c>
      <c r="O32" s="43">
        <f>'Bureaux de vote'!O181</f>
        <v>0</v>
      </c>
      <c r="P32" s="145">
        <f>'Bureaux de vote'!P181</f>
        <v>28</v>
      </c>
      <c r="Q32" s="43">
        <f>'Bureaux de vote'!Q181</f>
        <v>3.0939226519337018</v>
      </c>
      <c r="R32" s="145">
        <f>'Bureaux de vote'!R181</f>
        <v>407</v>
      </c>
      <c r="S32" s="43">
        <f>'Bureaux de vote'!S181</f>
        <v>44.972375690607734</v>
      </c>
      <c r="T32" s="145">
        <f>'Bureaux de vote'!T181</f>
        <v>59</v>
      </c>
      <c r="U32" s="43">
        <f>'Bureaux de vote'!U181</f>
        <v>6.5193370165745863</v>
      </c>
      <c r="V32" s="145">
        <f>'Bureaux de vote'!V181</f>
        <v>56</v>
      </c>
      <c r="W32" s="43">
        <f>'Bureaux de vote'!W181</f>
        <v>6.1878453038674035</v>
      </c>
      <c r="X32" s="145">
        <f>'Bureaux de vote'!X181</f>
        <v>29</v>
      </c>
      <c r="Y32" s="43">
        <f>'Bureaux de vote'!Y181</f>
        <v>3.2044198895027622</v>
      </c>
      <c r="Z32" s="145">
        <f>'Bureaux de vote'!Z181</f>
        <v>124</v>
      </c>
      <c r="AA32" s="43">
        <f>'Bureaux de vote'!AA181</f>
        <v>13.701657458563535</v>
      </c>
    </row>
    <row r="33" spans="1:27">
      <c r="A33" s="193"/>
      <c r="B33" s="164" t="str">
        <f>'Bureaux de vote'!B187</f>
        <v>MANIHI</v>
      </c>
      <c r="C33" s="164">
        <v>2</v>
      </c>
      <c r="D33" s="165">
        <f>'Bureaux de vote'!D187</f>
        <v>897</v>
      </c>
      <c r="E33" s="165">
        <f>'Bureaux de vote'!E187</f>
        <v>656</v>
      </c>
      <c r="F33" s="165">
        <f>'Bureaux de vote'!F187</f>
        <v>241</v>
      </c>
      <c r="G33" s="166">
        <f>'Bureaux de vote'!G187</f>
        <v>73.132664437012266</v>
      </c>
      <c r="H33" s="165">
        <f>'Bureaux de vote'!H187</f>
        <v>2</v>
      </c>
      <c r="I33" s="167">
        <f>'Bureaux de vote'!I187</f>
        <v>654</v>
      </c>
      <c r="J33" s="145">
        <f>'Bureaux de vote'!J187</f>
        <v>3</v>
      </c>
      <c r="K33" s="43">
        <f>'Bureaux de vote'!K187</f>
        <v>0.45871559633027525</v>
      </c>
      <c r="L33" s="145">
        <f>'Bureaux de vote'!L187</f>
        <v>128</v>
      </c>
      <c r="M33" s="43">
        <f>'Bureaux de vote'!M187</f>
        <v>19.571865443425075</v>
      </c>
      <c r="N33" s="145">
        <f>'Bureaux de vote'!N187</f>
        <v>0</v>
      </c>
      <c r="O33" s="43">
        <f>'Bureaux de vote'!O187</f>
        <v>0</v>
      </c>
      <c r="P33" s="145">
        <f>'Bureaux de vote'!P187</f>
        <v>115</v>
      </c>
      <c r="Q33" s="43">
        <f>'Bureaux de vote'!Q187</f>
        <v>17.584097859327215</v>
      </c>
      <c r="R33" s="145">
        <f>'Bureaux de vote'!R187</f>
        <v>219</v>
      </c>
      <c r="S33" s="43">
        <f>'Bureaux de vote'!S187</f>
        <v>33.486238532110093</v>
      </c>
      <c r="T33" s="145">
        <f>'Bureaux de vote'!T187</f>
        <v>45</v>
      </c>
      <c r="U33" s="43">
        <f>'Bureaux de vote'!U187</f>
        <v>6.8807339449541285</v>
      </c>
      <c r="V33" s="145">
        <f>'Bureaux de vote'!V187</f>
        <v>5</v>
      </c>
      <c r="W33" s="43">
        <f>'Bureaux de vote'!W187</f>
        <v>0.76452599388379205</v>
      </c>
      <c r="X33" s="145">
        <f>'Bureaux de vote'!X187</f>
        <v>56</v>
      </c>
      <c r="Y33" s="43">
        <f>'Bureaux de vote'!Y187</f>
        <v>8.5626911314984699</v>
      </c>
      <c r="Z33" s="145">
        <f>'Bureaux de vote'!Z187</f>
        <v>83</v>
      </c>
      <c r="AA33" s="43">
        <f>'Bureaux de vote'!AA187</f>
        <v>12.691131498470948</v>
      </c>
    </row>
    <row r="34" spans="1:27" s="157" customFormat="1">
      <c r="A34" s="193"/>
      <c r="B34" s="164" t="str">
        <f>'Bureaux de vote'!B190</f>
        <v>RANGIROA</v>
      </c>
      <c r="C34" s="164">
        <v>5</v>
      </c>
      <c r="D34" s="165">
        <f>'Bureaux de vote'!D190</f>
        <v>2671</v>
      </c>
      <c r="E34" s="165">
        <f>'Bureaux de vote'!E190</f>
        <v>1798</v>
      </c>
      <c r="F34" s="165">
        <f>'Bureaux de vote'!F190</f>
        <v>873</v>
      </c>
      <c r="G34" s="166">
        <f>'Bureaux de vote'!G190</f>
        <v>67.315612130288287</v>
      </c>
      <c r="H34" s="165">
        <f>'Bureaux de vote'!H190</f>
        <v>105</v>
      </c>
      <c r="I34" s="167">
        <f>'Bureaux de vote'!I190</f>
        <v>1693</v>
      </c>
      <c r="J34" s="145">
        <f>'Bureaux de vote'!J190</f>
        <v>14</v>
      </c>
      <c r="K34" s="43">
        <f>'Bureaux de vote'!K190</f>
        <v>0.8269344359125812</v>
      </c>
      <c r="L34" s="145">
        <f>'Bureaux de vote'!L190</f>
        <v>431</v>
      </c>
      <c r="M34" s="43">
        <f>'Bureaux de vote'!M190</f>
        <v>25.457767277023034</v>
      </c>
      <c r="N34" s="145">
        <f>'Bureaux de vote'!N190</f>
        <v>7</v>
      </c>
      <c r="O34" s="43">
        <f>'Bureaux de vote'!O190</f>
        <v>0.4134672179562906</v>
      </c>
      <c r="P34" s="145">
        <f>'Bureaux de vote'!P190</f>
        <v>12</v>
      </c>
      <c r="Q34" s="43">
        <f>'Bureaux de vote'!Q190</f>
        <v>0.70880094506792679</v>
      </c>
      <c r="R34" s="145">
        <f>'Bureaux de vote'!R190</f>
        <v>659</v>
      </c>
      <c r="S34" s="43">
        <f>'Bureaux de vote'!S190</f>
        <v>38.924985233313649</v>
      </c>
      <c r="T34" s="145">
        <f>'Bureaux de vote'!T190</f>
        <v>294</v>
      </c>
      <c r="U34" s="43">
        <f>'Bureaux de vote'!U190</f>
        <v>17.365623154164204</v>
      </c>
      <c r="V34" s="145">
        <f>'Bureaux de vote'!V190</f>
        <v>19</v>
      </c>
      <c r="W34" s="43">
        <f>'Bureaux de vote'!W190</f>
        <v>1.1222681630242175</v>
      </c>
      <c r="X34" s="145">
        <f>'Bureaux de vote'!X190</f>
        <v>21</v>
      </c>
      <c r="Y34" s="43">
        <f>'Bureaux de vote'!Y190</f>
        <v>1.2404016538688718</v>
      </c>
      <c r="Z34" s="145">
        <f>'Bureaux de vote'!Z190</f>
        <v>236</v>
      </c>
      <c r="AA34" s="43">
        <f>'Bureaux de vote'!AA190</f>
        <v>13.939751919669227</v>
      </c>
    </row>
    <row r="35" spans="1:27" s="157" customFormat="1">
      <c r="A35" s="194"/>
      <c r="B35" s="168" t="str">
        <f>'Bureaux de vote'!B196</f>
        <v>TAKAROA</v>
      </c>
      <c r="C35" s="168">
        <v>2</v>
      </c>
      <c r="D35" s="169">
        <f>'Bureaux de vote'!D196</f>
        <v>1291</v>
      </c>
      <c r="E35" s="169">
        <f>'Bureaux de vote'!E196</f>
        <v>910</v>
      </c>
      <c r="F35" s="183">
        <f>'Bureaux de vote'!F196</f>
        <v>381</v>
      </c>
      <c r="G35" s="166">
        <f>'Bureaux de vote'!G196</f>
        <v>70.487993803253289</v>
      </c>
      <c r="H35" s="165">
        <f>'Bureaux de vote'!H196</f>
        <v>8</v>
      </c>
      <c r="I35" s="182">
        <f>'Bureaux de vote'!I196</f>
        <v>902</v>
      </c>
      <c r="J35" s="184">
        <f>'Bureaux de vote'!J196</f>
        <v>1</v>
      </c>
      <c r="K35" s="185">
        <f>'Bureaux de vote'!K196</f>
        <v>0.11086474501108648</v>
      </c>
      <c r="L35" s="184">
        <f>'Bureaux de vote'!L196</f>
        <v>192</v>
      </c>
      <c r="M35" s="185">
        <f>'Bureaux de vote'!M196</f>
        <v>21.286031042128602</v>
      </c>
      <c r="N35" s="184">
        <f>'Bureaux de vote'!N196</f>
        <v>2</v>
      </c>
      <c r="O35" s="185">
        <f>'Bureaux de vote'!O196</f>
        <v>0.22172949002217296</v>
      </c>
      <c r="P35" s="184">
        <f>'Bureaux de vote'!P196</f>
        <v>40</v>
      </c>
      <c r="Q35" s="185">
        <f>'Bureaux de vote'!Q196</f>
        <v>4.434589800443459</v>
      </c>
      <c r="R35" s="184">
        <f>'Bureaux de vote'!R196</f>
        <v>514</v>
      </c>
      <c r="S35" s="185">
        <f>'Bureaux de vote'!S196</f>
        <v>56.984478935698448</v>
      </c>
      <c r="T35" s="184">
        <f>'Bureaux de vote'!T196</f>
        <v>102</v>
      </c>
      <c r="U35" s="185">
        <f>'Bureaux de vote'!U196</f>
        <v>11.308203991130821</v>
      </c>
      <c r="V35" s="184">
        <f>'Bureaux de vote'!V196</f>
        <v>3</v>
      </c>
      <c r="W35" s="185">
        <f>'Bureaux de vote'!W196</f>
        <v>0.33259423503325941</v>
      </c>
      <c r="X35" s="184">
        <f>'Bureaux de vote'!X196</f>
        <v>24</v>
      </c>
      <c r="Y35" s="185">
        <f>'Bureaux de vote'!Y196</f>
        <v>2.6607538802660753</v>
      </c>
      <c r="Z35" s="184">
        <f>'Bureaux de vote'!Z196</f>
        <v>24</v>
      </c>
      <c r="AA35" s="185">
        <f>'Bureaux de vote'!AA196</f>
        <v>2.6607538802660753</v>
      </c>
    </row>
    <row r="36" spans="1:27">
      <c r="A36" s="27" t="s">
        <v>107</v>
      </c>
      <c r="B36" s="25"/>
      <c r="C36" s="23">
        <f>SUM(C37:C48)</f>
        <v>26</v>
      </c>
      <c r="D36" s="133">
        <f>SUM(D37:D48)</f>
        <v>5677</v>
      </c>
      <c r="E36" s="133">
        <f>SUM(E37:E48)</f>
        <v>4070</v>
      </c>
      <c r="F36" s="111">
        <f>D36-E36</f>
        <v>1607</v>
      </c>
      <c r="G36" s="33">
        <f>E36/D36*100</f>
        <v>71.692795490576017</v>
      </c>
      <c r="H36" s="111">
        <f>E36-I36</f>
        <v>54</v>
      </c>
      <c r="I36" s="117">
        <f>SUM(I37:I48)</f>
        <v>4016</v>
      </c>
      <c r="J36" s="133">
        <f>SUM(J37:J48)</f>
        <v>20</v>
      </c>
      <c r="K36" s="32">
        <f>J36/$I36*100</f>
        <v>0.49800796812749004</v>
      </c>
      <c r="L36" s="133">
        <f>SUM(L37:L48)</f>
        <v>670</v>
      </c>
      <c r="M36" s="32">
        <f>L36/$I36*100</f>
        <v>16.683266932270914</v>
      </c>
      <c r="N36" s="133">
        <f>SUM(N37:N48)</f>
        <v>10</v>
      </c>
      <c r="O36" s="32">
        <f>N36/$I36*100</f>
        <v>0.24900398406374502</v>
      </c>
      <c r="P36" s="133">
        <f>SUM(P37:P48)</f>
        <v>115</v>
      </c>
      <c r="Q36" s="32">
        <f>P36/$I36*100</f>
        <v>2.8635458167330676</v>
      </c>
      <c r="R36" s="133">
        <f>SUM(R37:R48)</f>
        <v>2183</v>
      </c>
      <c r="S36" s="32">
        <f>R36/$I36*100</f>
        <v>54.357569721115539</v>
      </c>
      <c r="T36" s="133">
        <f>SUM(T37:T48)</f>
        <v>130</v>
      </c>
      <c r="U36" s="32">
        <f>T36/$I36*100</f>
        <v>3.237051792828685</v>
      </c>
      <c r="V36" s="133">
        <f>SUM(V37:V48)</f>
        <v>64</v>
      </c>
      <c r="W36" s="32">
        <f>V36/$I36*100</f>
        <v>1.593625498007968</v>
      </c>
      <c r="X36" s="133">
        <f>SUM(X37:X48)</f>
        <v>321</v>
      </c>
      <c r="Y36" s="32">
        <f>X36/$I36*100</f>
        <v>7.9930278884462149</v>
      </c>
      <c r="Z36" s="133">
        <f>SUM(Z37:Z48)</f>
        <v>503</v>
      </c>
      <c r="AA36" s="32">
        <f>Z36/$I36*100</f>
        <v>12.524900398406375</v>
      </c>
    </row>
    <row r="37" spans="1:27" s="157" customFormat="1">
      <c r="A37" s="193" t="s">
        <v>103</v>
      </c>
      <c r="B37" s="164" t="str">
        <f>'Bureaux de vote'!B199</f>
        <v>ANAA</v>
      </c>
      <c r="C37" s="179">
        <v>2</v>
      </c>
      <c r="D37" s="165">
        <f>'Bureaux de vote'!D199</f>
        <v>595</v>
      </c>
      <c r="E37" s="165">
        <f>'Bureaux de vote'!E199</f>
        <v>464</v>
      </c>
      <c r="F37" s="180">
        <f>'Bureaux de vote'!F199</f>
        <v>131</v>
      </c>
      <c r="G37" s="181">
        <f>'Bureaux de vote'!G199</f>
        <v>77.983193277310932</v>
      </c>
      <c r="H37" s="180">
        <f>'Bureaux de vote'!H199</f>
        <v>8</v>
      </c>
      <c r="I37" s="167">
        <f>'Bureaux de vote'!I199</f>
        <v>456</v>
      </c>
      <c r="J37" s="145">
        <f>'Bureaux de vote'!J199</f>
        <v>15</v>
      </c>
      <c r="K37" s="43">
        <f>'Bureaux de vote'!K199</f>
        <v>3.2894736842105261</v>
      </c>
      <c r="L37" s="145">
        <f>'Bureaux de vote'!L199</f>
        <v>68</v>
      </c>
      <c r="M37" s="43">
        <f>'Bureaux de vote'!M199</f>
        <v>14.912280701754385</v>
      </c>
      <c r="N37" s="145">
        <f>'Bureaux de vote'!N199</f>
        <v>0</v>
      </c>
      <c r="O37" s="43">
        <f>'Bureaux de vote'!O199</f>
        <v>0</v>
      </c>
      <c r="P37" s="145">
        <f>'Bureaux de vote'!P199</f>
        <v>8</v>
      </c>
      <c r="Q37" s="43">
        <f>'Bureaux de vote'!Q199</f>
        <v>1.7543859649122806</v>
      </c>
      <c r="R37" s="145">
        <f>'Bureaux de vote'!R199</f>
        <v>179</v>
      </c>
      <c r="S37" s="43">
        <f>'Bureaux de vote'!S199</f>
        <v>39.254385964912281</v>
      </c>
      <c r="T37" s="145">
        <f>'Bureaux de vote'!T199</f>
        <v>1</v>
      </c>
      <c r="U37" s="43">
        <f>'Bureaux de vote'!U199</f>
        <v>0.21929824561403508</v>
      </c>
      <c r="V37" s="145">
        <f>'Bureaux de vote'!V199</f>
        <v>23</v>
      </c>
      <c r="W37" s="43">
        <f>'Bureaux de vote'!W199</f>
        <v>5.0438596491228065</v>
      </c>
      <c r="X37" s="145">
        <f>'Bureaux de vote'!X199</f>
        <v>4</v>
      </c>
      <c r="Y37" s="43">
        <f>'Bureaux de vote'!Y199</f>
        <v>0.8771929824561403</v>
      </c>
      <c r="Z37" s="145">
        <f>'Bureaux de vote'!Z199</f>
        <v>158</v>
      </c>
      <c r="AA37" s="43">
        <f>'Bureaux de vote'!AA199</f>
        <v>34.649122807017548</v>
      </c>
    </row>
    <row r="38" spans="1:27" s="158" customFormat="1">
      <c r="A38" s="193"/>
      <c r="B38" s="164" t="str">
        <f>'Bureaux de vote'!B202</f>
        <v>FANGATAU</v>
      </c>
      <c r="C38" s="164">
        <v>2</v>
      </c>
      <c r="D38" s="165">
        <f>'Bureaux de vote'!D202</f>
        <v>270</v>
      </c>
      <c r="E38" s="165">
        <f>'Bureaux de vote'!E202</f>
        <v>189</v>
      </c>
      <c r="F38" s="165">
        <f>'Bureaux de vote'!F202</f>
        <v>81</v>
      </c>
      <c r="G38" s="166">
        <f>'Bureaux de vote'!G202</f>
        <v>70</v>
      </c>
      <c r="H38" s="165">
        <f>'Bureaux de vote'!H202</f>
        <v>1</v>
      </c>
      <c r="I38" s="167">
        <f>'Bureaux de vote'!I202</f>
        <v>188</v>
      </c>
      <c r="J38" s="145">
        <f>'Bureaux de vote'!J202</f>
        <v>0</v>
      </c>
      <c r="K38" s="43">
        <f>'Bureaux de vote'!K202</f>
        <v>0</v>
      </c>
      <c r="L38" s="145">
        <f>'Bureaux de vote'!L202</f>
        <v>45</v>
      </c>
      <c r="M38" s="43">
        <f>'Bureaux de vote'!M202</f>
        <v>23.936170212765958</v>
      </c>
      <c r="N38" s="145">
        <f>'Bureaux de vote'!N202</f>
        <v>0</v>
      </c>
      <c r="O38" s="43">
        <f>'Bureaux de vote'!O202</f>
        <v>0</v>
      </c>
      <c r="P38" s="145">
        <f>'Bureaux de vote'!P202</f>
        <v>2</v>
      </c>
      <c r="Q38" s="43">
        <f>'Bureaux de vote'!Q202</f>
        <v>1.0638297872340425</v>
      </c>
      <c r="R38" s="145">
        <f>'Bureaux de vote'!R202</f>
        <v>118</v>
      </c>
      <c r="S38" s="43">
        <f>'Bureaux de vote'!S202</f>
        <v>62.765957446808507</v>
      </c>
      <c r="T38" s="145">
        <f>'Bureaux de vote'!T202</f>
        <v>3</v>
      </c>
      <c r="U38" s="43">
        <f>'Bureaux de vote'!U202</f>
        <v>1.5957446808510638</v>
      </c>
      <c r="V38" s="145">
        <f>'Bureaux de vote'!V202</f>
        <v>8</v>
      </c>
      <c r="W38" s="43">
        <f>'Bureaux de vote'!W202</f>
        <v>4.2553191489361701</v>
      </c>
      <c r="X38" s="145">
        <f>'Bureaux de vote'!X202</f>
        <v>5</v>
      </c>
      <c r="Y38" s="43">
        <f>'Bureaux de vote'!Y202</f>
        <v>2.6595744680851063</v>
      </c>
      <c r="Z38" s="145">
        <f>'Bureaux de vote'!Z202</f>
        <v>7</v>
      </c>
      <c r="AA38" s="43">
        <f>'Bureaux de vote'!AA202</f>
        <v>3.7234042553191489</v>
      </c>
    </row>
    <row r="39" spans="1:27" s="158" customFormat="1">
      <c r="A39" s="193"/>
      <c r="B39" s="164" t="str">
        <f>'Bureaux de vote'!B205</f>
        <v>GAMBIER</v>
      </c>
      <c r="C39" s="164">
        <v>1</v>
      </c>
      <c r="D39" s="165">
        <f>'Bureaux de vote'!D205</f>
        <v>734</v>
      </c>
      <c r="E39" s="165">
        <f>'Bureaux de vote'!E205</f>
        <v>509</v>
      </c>
      <c r="F39" s="165">
        <f>'Bureaux de vote'!F205</f>
        <v>225</v>
      </c>
      <c r="G39" s="166">
        <f>'Bureaux de vote'!G205</f>
        <v>69.346049046321525</v>
      </c>
      <c r="H39" s="165">
        <f>'Bureaux de vote'!H205</f>
        <v>4</v>
      </c>
      <c r="I39" s="167">
        <f>'Bureaux de vote'!I205</f>
        <v>505</v>
      </c>
      <c r="J39" s="145">
        <f>'Bureaux de vote'!J205</f>
        <v>1</v>
      </c>
      <c r="K39" s="43">
        <f>'Bureaux de vote'!K205</f>
        <v>0.19801980198019803</v>
      </c>
      <c r="L39" s="145">
        <f>'Bureaux de vote'!L205</f>
        <v>36</v>
      </c>
      <c r="M39" s="43">
        <f>'Bureaux de vote'!M205</f>
        <v>7.1287128712871279</v>
      </c>
      <c r="N39" s="145">
        <f>'Bureaux de vote'!N205</f>
        <v>3</v>
      </c>
      <c r="O39" s="43">
        <f>'Bureaux de vote'!O205</f>
        <v>0.59405940594059403</v>
      </c>
      <c r="P39" s="145">
        <f>'Bureaux de vote'!P205</f>
        <v>2</v>
      </c>
      <c r="Q39" s="43">
        <f>'Bureaux de vote'!Q205</f>
        <v>0.39603960396039606</v>
      </c>
      <c r="R39" s="145">
        <f>'Bureaux de vote'!R205</f>
        <v>339</v>
      </c>
      <c r="S39" s="43">
        <f>'Bureaux de vote'!S205</f>
        <v>67.128712871287135</v>
      </c>
      <c r="T39" s="145">
        <f>'Bureaux de vote'!T205</f>
        <v>10</v>
      </c>
      <c r="U39" s="43">
        <f>'Bureaux de vote'!U205</f>
        <v>1.9801980198019802</v>
      </c>
      <c r="V39" s="145">
        <f>'Bureaux de vote'!V205</f>
        <v>6</v>
      </c>
      <c r="W39" s="43">
        <f>'Bureaux de vote'!W205</f>
        <v>1.1881188118811881</v>
      </c>
      <c r="X39" s="145">
        <f>'Bureaux de vote'!X205</f>
        <v>4</v>
      </c>
      <c r="Y39" s="43">
        <f>'Bureaux de vote'!Y205</f>
        <v>0.79207920792079212</v>
      </c>
      <c r="Z39" s="145">
        <f>'Bureaux de vote'!Z205</f>
        <v>104</v>
      </c>
      <c r="AA39" s="43">
        <f>'Bureaux de vote'!AA205</f>
        <v>20.594059405940595</v>
      </c>
    </row>
    <row r="40" spans="1:27" s="157" customFormat="1">
      <c r="A40" s="193"/>
      <c r="B40" s="164" t="str">
        <f>'Bureaux de vote'!B207</f>
        <v>HAO</v>
      </c>
      <c r="C40" s="164">
        <v>3</v>
      </c>
      <c r="D40" s="165">
        <f>'Bureaux de vote'!D207</f>
        <v>1201</v>
      </c>
      <c r="E40" s="165">
        <f>'Bureaux de vote'!E207</f>
        <v>783</v>
      </c>
      <c r="F40" s="165">
        <f>'Bureaux de vote'!F207</f>
        <v>418</v>
      </c>
      <c r="G40" s="166">
        <f>'Bureaux de vote'!G207</f>
        <v>65.195670274771018</v>
      </c>
      <c r="H40" s="165">
        <f>'Bureaux de vote'!H207</f>
        <v>16</v>
      </c>
      <c r="I40" s="167">
        <f>'Bureaux de vote'!I207</f>
        <v>767</v>
      </c>
      <c r="J40" s="145">
        <f>'Bureaux de vote'!J207</f>
        <v>3</v>
      </c>
      <c r="K40" s="43">
        <f>'Bureaux de vote'!K207</f>
        <v>0.39113428943937423</v>
      </c>
      <c r="L40" s="145">
        <f>'Bureaux de vote'!L207</f>
        <v>208</v>
      </c>
      <c r="M40" s="43">
        <f>'Bureaux de vote'!M207</f>
        <v>27.118644067796609</v>
      </c>
      <c r="N40" s="145">
        <f>'Bureaux de vote'!N207</f>
        <v>3</v>
      </c>
      <c r="O40" s="43">
        <f>'Bureaux de vote'!O207</f>
        <v>0.39113428943937423</v>
      </c>
      <c r="P40" s="145">
        <f>'Bureaux de vote'!P207</f>
        <v>23</v>
      </c>
      <c r="Q40" s="43">
        <f>'Bureaux de vote'!Q207</f>
        <v>2.9986962190352022</v>
      </c>
      <c r="R40" s="145">
        <f>'Bureaux de vote'!R207</f>
        <v>359</v>
      </c>
      <c r="S40" s="43">
        <f>'Bureaux de vote'!S207</f>
        <v>46.805736636245108</v>
      </c>
      <c r="T40" s="145">
        <f>'Bureaux de vote'!T207</f>
        <v>33</v>
      </c>
      <c r="U40" s="43">
        <f>'Bureaux de vote'!U207</f>
        <v>4.3024771838331155</v>
      </c>
      <c r="V40" s="145">
        <f>'Bureaux de vote'!V207</f>
        <v>3</v>
      </c>
      <c r="W40" s="43">
        <f>'Bureaux de vote'!W207</f>
        <v>0.39113428943937423</v>
      </c>
      <c r="X40" s="145">
        <f>'Bureaux de vote'!X207</f>
        <v>93</v>
      </c>
      <c r="Y40" s="43">
        <f>'Bureaux de vote'!Y207</f>
        <v>12.1251629726206</v>
      </c>
      <c r="Z40" s="145">
        <f>'Bureaux de vote'!Z207</f>
        <v>42</v>
      </c>
      <c r="AA40" s="43">
        <f>'Bureaux de vote'!AA207</f>
        <v>5.4758800521512381</v>
      </c>
    </row>
    <row r="41" spans="1:27" s="158" customFormat="1">
      <c r="A41" s="193"/>
      <c r="B41" s="164" t="str">
        <f>'Bureaux de vote'!B211</f>
        <v>HIKUERU</v>
      </c>
      <c r="C41" s="164">
        <v>2</v>
      </c>
      <c r="D41" s="165">
        <f>'Bureaux de vote'!D211</f>
        <v>206</v>
      </c>
      <c r="E41" s="165">
        <f>'Bureaux de vote'!E211</f>
        <v>144</v>
      </c>
      <c r="F41" s="165">
        <f>'Bureaux de vote'!F211</f>
        <v>62</v>
      </c>
      <c r="G41" s="166">
        <f>'Bureaux de vote'!G211</f>
        <v>69.902912621359221</v>
      </c>
      <c r="H41" s="165">
        <f>'Bureaux de vote'!H211</f>
        <v>0</v>
      </c>
      <c r="I41" s="167">
        <f>'Bureaux de vote'!I211</f>
        <v>144</v>
      </c>
      <c r="J41" s="145">
        <f>'Bureaux de vote'!J211</f>
        <v>0</v>
      </c>
      <c r="K41" s="43">
        <f>'Bureaux de vote'!K211</f>
        <v>0</v>
      </c>
      <c r="L41" s="145">
        <f>'Bureaux de vote'!L211</f>
        <v>32</v>
      </c>
      <c r="M41" s="43">
        <f>'Bureaux de vote'!M211</f>
        <v>22.222222222222221</v>
      </c>
      <c r="N41" s="145">
        <f>'Bureaux de vote'!N211</f>
        <v>0</v>
      </c>
      <c r="O41" s="43">
        <f>'Bureaux de vote'!O211</f>
        <v>0</v>
      </c>
      <c r="P41" s="145">
        <f>'Bureaux de vote'!P211</f>
        <v>0</v>
      </c>
      <c r="Q41" s="43">
        <f>'Bureaux de vote'!Q211</f>
        <v>0</v>
      </c>
      <c r="R41" s="145">
        <f>'Bureaux de vote'!R211</f>
        <v>106</v>
      </c>
      <c r="S41" s="43">
        <f>'Bureaux de vote'!S211</f>
        <v>73.611111111111114</v>
      </c>
      <c r="T41" s="145">
        <f>'Bureaux de vote'!T211</f>
        <v>4</v>
      </c>
      <c r="U41" s="43">
        <f>'Bureaux de vote'!U211</f>
        <v>2.7777777777777777</v>
      </c>
      <c r="V41" s="145">
        <f>'Bureaux de vote'!V211</f>
        <v>0</v>
      </c>
      <c r="W41" s="43">
        <f>'Bureaux de vote'!W211</f>
        <v>0</v>
      </c>
      <c r="X41" s="145">
        <f>'Bureaux de vote'!X211</f>
        <v>0</v>
      </c>
      <c r="Y41" s="43">
        <f>'Bureaux de vote'!Y211</f>
        <v>0</v>
      </c>
      <c r="Z41" s="145">
        <f>'Bureaux de vote'!Z211</f>
        <v>2</v>
      </c>
      <c r="AA41" s="43">
        <f>'Bureaux de vote'!AA211</f>
        <v>1.3888888888888888</v>
      </c>
    </row>
    <row r="42" spans="1:27" s="157" customFormat="1">
      <c r="A42" s="193"/>
      <c r="B42" s="164" t="str">
        <f>'Bureaux de vote'!B214</f>
        <v>MAKEMO</v>
      </c>
      <c r="C42" s="164">
        <v>5</v>
      </c>
      <c r="D42" s="165">
        <f>'Bureaux de vote'!D214</f>
        <v>1109</v>
      </c>
      <c r="E42" s="165">
        <f>'Bureaux de vote'!E214</f>
        <v>853</v>
      </c>
      <c r="F42" s="165">
        <f>'Bureaux de vote'!F214</f>
        <v>256</v>
      </c>
      <c r="G42" s="166">
        <f>'Bureaux de vote'!G214</f>
        <v>76.916140667267811</v>
      </c>
      <c r="H42" s="165">
        <f>'Bureaux de vote'!H214</f>
        <v>13</v>
      </c>
      <c r="I42" s="167">
        <f>'Bureaux de vote'!I214</f>
        <v>840</v>
      </c>
      <c r="J42" s="145">
        <f>'Bureaux de vote'!J214</f>
        <v>0</v>
      </c>
      <c r="K42" s="43">
        <f>'Bureaux de vote'!K214</f>
        <v>0</v>
      </c>
      <c r="L42" s="145">
        <f>'Bureaux de vote'!L214</f>
        <v>122</v>
      </c>
      <c r="M42" s="43">
        <f>'Bureaux de vote'!M214</f>
        <v>14.523809523809526</v>
      </c>
      <c r="N42" s="145">
        <f>'Bureaux de vote'!N214</f>
        <v>2</v>
      </c>
      <c r="O42" s="43">
        <f>'Bureaux de vote'!O214</f>
        <v>0.23809523809523811</v>
      </c>
      <c r="P42" s="145">
        <f>'Bureaux de vote'!P214</f>
        <v>19</v>
      </c>
      <c r="Q42" s="43">
        <f>'Bureaux de vote'!Q214</f>
        <v>2.2619047619047619</v>
      </c>
      <c r="R42" s="145">
        <f>'Bureaux de vote'!R214</f>
        <v>437</v>
      </c>
      <c r="S42" s="43">
        <f>'Bureaux de vote'!S214</f>
        <v>52.023809523809526</v>
      </c>
      <c r="T42" s="145">
        <f>'Bureaux de vote'!T214</f>
        <v>12</v>
      </c>
      <c r="U42" s="43">
        <f>'Bureaux de vote'!U214</f>
        <v>1.4285714285714286</v>
      </c>
      <c r="V42" s="145">
        <f>'Bureaux de vote'!V214</f>
        <v>14</v>
      </c>
      <c r="W42" s="43">
        <f>'Bureaux de vote'!W214</f>
        <v>1.6666666666666667</v>
      </c>
      <c r="X42" s="145">
        <f>'Bureaux de vote'!X214</f>
        <v>155</v>
      </c>
      <c r="Y42" s="43">
        <f>'Bureaux de vote'!Y214</f>
        <v>18.452380952380953</v>
      </c>
      <c r="Z42" s="145">
        <f>'Bureaux de vote'!Z214</f>
        <v>79</v>
      </c>
      <c r="AA42" s="43">
        <f>'Bureaux de vote'!AA214</f>
        <v>9.4047619047619051</v>
      </c>
    </row>
    <row r="43" spans="1:27" s="158" customFormat="1">
      <c r="A43" s="193"/>
      <c r="B43" s="164" t="str">
        <f>'Bureaux de vote'!B220</f>
        <v>NAPUKA</v>
      </c>
      <c r="C43" s="164">
        <v>2</v>
      </c>
      <c r="D43" s="165">
        <f>'Bureaux de vote'!D220</f>
        <v>281</v>
      </c>
      <c r="E43" s="165">
        <f>'Bureaux de vote'!E220</f>
        <v>188</v>
      </c>
      <c r="F43" s="165">
        <f>'Bureaux de vote'!F220</f>
        <v>93</v>
      </c>
      <c r="G43" s="166">
        <f>'Bureaux de vote'!G220</f>
        <v>66.90391459074732</v>
      </c>
      <c r="H43" s="165">
        <f>'Bureaux de vote'!H220</f>
        <v>2</v>
      </c>
      <c r="I43" s="167">
        <f>'Bureaux de vote'!I220</f>
        <v>186</v>
      </c>
      <c r="J43" s="145">
        <f>'Bureaux de vote'!J220</f>
        <v>0</v>
      </c>
      <c r="K43" s="43">
        <f>'Bureaux de vote'!K220</f>
        <v>0</v>
      </c>
      <c r="L43" s="145">
        <f>'Bureaux de vote'!L220</f>
        <v>40</v>
      </c>
      <c r="M43" s="43">
        <f>'Bureaux de vote'!M220</f>
        <v>21.50537634408602</v>
      </c>
      <c r="N43" s="145">
        <f>'Bureaux de vote'!N220</f>
        <v>0</v>
      </c>
      <c r="O43" s="43">
        <f>'Bureaux de vote'!O220</f>
        <v>0</v>
      </c>
      <c r="P43" s="145">
        <f>'Bureaux de vote'!P220</f>
        <v>20</v>
      </c>
      <c r="Q43" s="43">
        <f>'Bureaux de vote'!Q220</f>
        <v>10.75268817204301</v>
      </c>
      <c r="R43" s="145">
        <f>'Bureaux de vote'!R220</f>
        <v>70</v>
      </c>
      <c r="S43" s="43">
        <f>'Bureaux de vote'!S220</f>
        <v>37.634408602150536</v>
      </c>
      <c r="T43" s="145">
        <f>'Bureaux de vote'!T220</f>
        <v>42</v>
      </c>
      <c r="U43" s="43">
        <f>'Bureaux de vote'!U220</f>
        <v>22.58064516129032</v>
      </c>
      <c r="V43" s="145">
        <f>'Bureaux de vote'!V220</f>
        <v>2</v>
      </c>
      <c r="W43" s="43">
        <f>'Bureaux de vote'!W220</f>
        <v>1.0752688172043012</v>
      </c>
      <c r="X43" s="145">
        <f>'Bureaux de vote'!X220</f>
        <v>0</v>
      </c>
      <c r="Y43" s="43">
        <f>'Bureaux de vote'!Y220</f>
        <v>0</v>
      </c>
      <c r="Z43" s="145">
        <f>'Bureaux de vote'!Z220</f>
        <v>12</v>
      </c>
      <c r="AA43" s="43">
        <f>'Bureaux de vote'!AA220</f>
        <v>6.4516129032258061</v>
      </c>
    </row>
    <row r="44" spans="1:27" s="158" customFormat="1">
      <c r="A44" s="193"/>
      <c r="B44" s="164" t="str">
        <f>'Bureaux de vote'!B223</f>
        <v>NUKUTAVAKE</v>
      </c>
      <c r="C44" s="164">
        <v>3</v>
      </c>
      <c r="D44" s="165">
        <f>'Bureaux de vote'!D223</f>
        <v>276</v>
      </c>
      <c r="E44" s="165">
        <f>'Bureaux de vote'!E223</f>
        <v>186</v>
      </c>
      <c r="F44" s="165">
        <f>'Bureaux de vote'!F223</f>
        <v>90</v>
      </c>
      <c r="G44" s="166">
        <f>'Bureaux de vote'!G223</f>
        <v>67.391304347826093</v>
      </c>
      <c r="H44" s="165">
        <f>'Bureaux de vote'!H223</f>
        <v>2</v>
      </c>
      <c r="I44" s="167">
        <f>'Bureaux de vote'!I223</f>
        <v>184</v>
      </c>
      <c r="J44" s="145">
        <f>'Bureaux de vote'!J223</f>
        <v>0</v>
      </c>
      <c r="K44" s="43">
        <f>'Bureaux de vote'!K223</f>
        <v>0</v>
      </c>
      <c r="L44" s="145">
        <f>'Bureaux de vote'!L223</f>
        <v>43</v>
      </c>
      <c r="M44" s="43">
        <f>'Bureaux de vote'!M223</f>
        <v>23.369565217391305</v>
      </c>
      <c r="N44" s="145">
        <f>'Bureaux de vote'!N223</f>
        <v>0</v>
      </c>
      <c r="O44" s="43">
        <f>'Bureaux de vote'!O223</f>
        <v>0</v>
      </c>
      <c r="P44" s="145">
        <f>'Bureaux de vote'!P223</f>
        <v>0</v>
      </c>
      <c r="Q44" s="43">
        <f>'Bureaux de vote'!Q223</f>
        <v>0</v>
      </c>
      <c r="R44" s="145">
        <f>'Bureaux de vote'!R223</f>
        <v>74</v>
      </c>
      <c r="S44" s="43">
        <f>'Bureaux de vote'!S223</f>
        <v>40.217391304347828</v>
      </c>
      <c r="T44" s="145">
        <f>'Bureaux de vote'!T223</f>
        <v>11</v>
      </c>
      <c r="U44" s="43">
        <f>'Bureaux de vote'!U223</f>
        <v>5.9782608695652177</v>
      </c>
      <c r="V44" s="145">
        <f>'Bureaux de vote'!V223</f>
        <v>2</v>
      </c>
      <c r="W44" s="43">
        <f>'Bureaux de vote'!W223</f>
        <v>1.0869565217391304</v>
      </c>
      <c r="X44" s="145">
        <f>'Bureaux de vote'!X223</f>
        <v>40</v>
      </c>
      <c r="Y44" s="43">
        <f>'Bureaux de vote'!Y223</f>
        <v>21.739130434782609</v>
      </c>
      <c r="Z44" s="145">
        <f>'Bureaux de vote'!Z223</f>
        <v>14</v>
      </c>
      <c r="AA44" s="43">
        <f>'Bureaux de vote'!AA223</f>
        <v>7.608695652173914</v>
      </c>
    </row>
    <row r="45" spans="1:27" s="157" customFormat="1">
      <c r="A45" s="193"/>
      <c r="B45" s="164" t="str">
        <f>'Bureaux de vote'!B227</f>
        <v>PUKAPUKA</v>
      </c>
      <c r="C45" s="164">
        <v>1</v>
      </c>
      <c r="D45" s="165">
        <f>'Bureaux de vote'!D227</f>
        <v>124</v>
      </c>
      <c r="E45" s="165">
        <f>'Bureaux de vote'!E227</f>
        <v>86</v>
      </c>
      <c r="F45" s="165">
        <f>'Bureaux de vote'!F227</f>
        <v>38</v>
      </c>
      <c r="G45" s="166">
        <f>'Bureaux de vote'!G227</f>
        <v>69.354838709677423</v>
      </c>
      <c r="H45" s="165">
        <f>'Bureaux de vote'!H227</f>
        <v>0</v>
      </c>
      <c r="I45" s="167">
        <f>'Bureaux de vote'!I227</f>
        <v>86</v>
      </c>
      <c r="J45" s="145">
        <f>'Bureaux de vote'!J227</f>
        <v>0</v>
      </c>
      <c r="K45" s="43">
        <f>'Bureaux de vote'!K227</f>
        <v>0</v>
      </c>
      <c r="L45" s="145">
        <f>'Bureaux de vote'!L227</f>
        <v>17</v>
      </c>
      <c r="M45" s="43">
        <f>'Bureaux de vote'!M227</f>
        <v>19.767441860465116</v>
      </c>
      <c r="N45" s="145">
        <f>'Bureaux de vote'!N227</f>
        <v>1</v>
      </c>
      <c r="O45" s="43">
        <f>'Bureaux de vote'!O227</f>
        <v>1.1627906976744187</v>
      </c>
      <c r="P45" s="145">
        <f>'Bureaux de vote'!P227</f>
        <v>0</v>
      </c>
      <c r="Q45" s="43">
        <f>'Bureaux de vote'!Q227</f>
        <v>0</v>
      </c>
      <c r="R45" s="145">
        <f>'Bureaux de vote'!R227</f>
        <v>61</v>
      </c>
      <c r="S45" s="43">
        <f>'Bureaux de vote'!S227</f>
        <v>70.930232558139537</v>
      </c>
      <c r="T45" s="145">
        <f>'Bureaux de vote'!T227</f>
        <v>0</v>
      </c>
      <c r="U45" s="43">
        <f>'Bureaux de vote'!U227</f>
        <v>0</v>
      </c>
      <c r="V45" s="145">
        <f>'Bureaux de vote'!V227</f>
        <v>1</v>
      </c>
      <c r="W45" s="43">
        <f>'Bureaux de vote'!W227</f>
        <v>1.1627906976744187</v>
      </c>
      <c r="X45" s="145">
        <f>'Bureaux de vote'!X227</f>
        <v>0</v>
      </c>
      <c r="Y45" s="43">
        <f>'Bureaux de vote'!Y227</f>
        <v>0</v>
      </c>
      <c r="Z45" s="145">
        <f>'Bureaux de vote'!Z227</f>
        <v>6</v>
      </c>
      <c r="AA45" s="43">
        <f>'Bureaux de vote'!AA227</f>
        <v>6.9767441860465116</v>
      </c>
    </row>
    <row r="46" spans="1:27" s="158" customFormat="1">
      <c r="A46" s="193"/>
      <c r="B46" s="164" t="str">
        <f>'Bureaux de vote'!B229</f>
        <v>REAO</v>
      </c>
      <c r="C46" s="164">
        <v>2</v>
      </c>
      <c r="D46" s="165">
        <f>'Bureaux de vote'!D229</f>
        <v>458</v>
      </c>
      <c r="E46" s="165">
        <f>'Bureaux de vote'!E229</f>
        <v>337</v>
      </c>
      <c r="F46" s="165">
        <f>'Bureaux de vote'!F229</f>
        <v>121</v>
      </c>
      <c r="G46" s="166">
        <f>'Bureaux de vote'!G229</f>
        <v>73.580786026200869</v>
      </c>
      <c r="H46" s="165">
        <f>'Bureaux de vote'!H229</f>
        <v>5</v>
      </c>
      <c r="I46" s="167">
        <f>'Bureaux de vote'!I229</f>
        <v>332</v>
      </c>
      <c r="J46" s="145">
        <f>'Bureaux de vote'!J229</f>
        <v>0</v>
      </c>
      <c r="K46" s="43">
        <f>'Bureaux de vote'!K229</f>
        <v>0</v>
      </c>
      <c r="L46" s="145">
        <f>'Bureaux de vote'!L229</f>
        <v>29</v>
      </c>
      <c r="M46" s="43">
        <f>'Bureaux de vote'!M229</f>
        <v>8.7349397590361448</v>
      </c>
      <c r="N46" s="145">
        <f>'Bureaux de vote'!N229</f>
        <v>1</v>
      </c>
      <c r="O46" s="43">
        <f>'Bureaux de vote'!O229</f>
        <v>0.30120481927710846</v>
      </c>
      <c r="P46" s="145">
        <f>'Bureaux de vote'!P229</f>
        <v>4</v>
      </c>
      <c r="Q46" s="43">
        <f>'Bureaux de vote'!Q229</f>
        <v>1.2048192771084338</v>
      </c>
      <c r="R46" s="145">
        <f>'Bureaux de vote'!R229</f>
        <v>231</v>
      </c>
      <c r="S46" s="43">
        <f>'Bureaux de vote'!S229</f>
        <v>69.578313253012041</v>
      </c>
      <c r="T46" s="145">
        <f>'Bureaux de vote'!T229</f>
        <v>1</v>
      </c>
      <c r="U46" s="43">
        <f>'Bureaux de vote'!U229</f>
        <v>0.30120481927710846</v>
      </c>
      <c r="V46" s="145">
        <f>'Bureaux de vote'!V229</f>
        <v>2</v>
      </c>
      <c r="W46" s="43">
        <f>'Bureaux de vote'!W229</f>
        <v>0.60240963855421692</v>
      </c>
      <c r="X46" s="145">
        <f>'Bureaux de vote'!X229</f>
        <v>6</v>
      </c>
      <c r="Y46" s="43">
        <f>'Bureaux de vote'!Y229</f>
        <v>1.8072289156626504</v>
      </c>
      <c r="Z46" s="145">
        <f>'Bureaux de vote'!Z229</f>
        <v>58</v>
      </c>
      <c r="AA46" s="43">
        <f>'Bureaux de vote'!AA229</f>
        <v>17.46987951807229</v>
      </c>
    </row>
    <row r="47" spans="1:27" s="158" customFormat="1">
      <c r="A47" s="193"/>
      <c r="B47" s="164" t="str">
        <f>'Bureaux de vote'!B232</f>
        <v>TATAKOTO</v>
      </c>
      <c r="C47" s="164">
        <v>1</v>
      </c>
      <c r="D47" s="165">
        <f>'Bureaux de vote'!D232</f>
        <v>183</v>
      </c>
      <c r="E47" s="165">
        <f>'Bureaux de vote'!E232</f>
        <v>162</v>
      </c>
      <c r="F47" s="165">
        <f>'Bureaux de vote'!F232</f>
        <v>21</v>
      </c>
      <c r="G47" s="166">
        <f>'Bureaux de vote'!G232</f>
        <v>88.52459016393442</v>
      </c>
      <c r="H47" s="165">
        <f>'Bureaux de vote'!H232</f>
        <v>0</v>
      </c>
      <c r="I47" s="167">
        <f>'Bureaux de vote'!I232</f>
        <v>162</v>
      </c>
      <c r="J47" s="145">
        <f>'Bureaux de vote'!J232</f>
        <v>0</v>
      </c>
      <c r="K47" s="43">
        <f>'Bureaux de vote'!K232</f>
        <v>0</v>
      </c>
      <c r="L47" s="145">
        <f>'Bureaux de vote'!L232</f>
        <v>2</v>
      </c>
      <c r="M47" s="43">
        <f>'Bureaux de vote'!M232</f>
        <v>1.2345679012345678</v>
      </c>
      <c r="N47" s="145">
        <f>'Bureaux de vote'!N232</f>
        <v>0</v>
      </c>
      <c r="O47" s="43">
        <f>'Bureaux de vote'!O232</f>
        <v>0</v>
      </c>
      <c r="P47" s="145">
        <f>'Bureaux de vote'!P232</f>
        <v>21</v>
      </c>
      <c r="Q47" s="43">
        <f>'Bureaux de vote'!Q232</f>
        <v>12.962962962962962</v>
      </c>
      <c r="R47" s="145">
        <f>'Bureaux de vote'!R232</f>
        <v>122</v>
      </c>
      <c r="S47" s="43">
        <f>'Bureaux de vote'!S232</f>
        <v>75.308641975308646</v>
      </c>
      <c r="T47" s="145">
        <f>'Bureaux de vote'!T232</f>
        <v>6</v>
      </c>
      <c r="U47" s="43">
        <f>'Bureaux de vote'!U232</f>
        <v>3.7037037037037033</v>
      </c>
      <c r="V47" s="145">
        <f>'Bureaux de vote'!V232</f>
        <v>2</v>
      </c>
      <c r="W47" s="43">
        <f>'Bureaux de vote'!W232</f>
        <v>1.2345679012345678</v>
      </c>
      <c r="X47" s="145">
        <f>'Bureaux de vote'!X232</f>
        <v>1</v>
      </c>
      <c r="Y47" s="43">
        <f>'Bureaux de vote'!Y232</f>
        <v>0.61728395061728392</v>
      </c>
      <c r="Z47" s="145">
        <f>'Bureaux de vote'!Z232</f>
        <v>8</v>
      </c>
      <c r="AA47" s="43">
        <f>'Bureaux de vote'!AA232</f>
        <v>4.9382716049382713</v>
      </c>
    </row>
    <row r="48" spans="1:27" s="158" customFormat="1">
      <c r="A48" s="194"/>
      <c r="B48" s="168" t="str">
        <f>'Bureaux de vote'!B234</f>
        <v>TUREIA</v>
      </c>
      <c r="C48" s="168">
        <v>2</v>
      </c>
      <c r="D48" s="165">
        <f>'Bureaux de vote'!D234</f>
        <v>240</v>
      </c>
      <c r="E48" s="169">
        <f>'Bureaux de vote'!E234</f>
        <v>169</v>
      </c>
      <c r="F48" s="165">
        <f>'Bureaux de vote'!F234</f>
        <v>71</v>
      </c>
      <c r="G48" s="166">
        <f>'Bureaux de vote'!G234</f>
        <v>70.416666666666671</v>
      </c>
      <c r="H48" s="169">
        <f>'Bureaux de vote'!H234</f>
        <v>3</v>
      </c>
      <c r="I48" s="182">
        <f>'Bureaux de vote'!I234</f>
        <v>166</v>
      </c>
      <c r="J48" s="184">
        <f>'Bureaux de vote'!J234</f>
        <v>1</v>
      </c>
      <c r="K48" s="185">
        <f>'Bureaux de vote'!K234</f>
        <v>0.60240963855421692</v>
      </c>
      <c r="L48" s="184">
        <f>'Bureaux de vote'!L234</f>
        <v>28</v>
      </c>
      <c r="M48" s="185">
        <f>'Bureaux de vote'!M234</f>
        <v>16.867469879518072</v>
      </c>
      <c r="N48" s="184">
        <f>'Bureaux de vote'!N234</f>
        <v>0</v>
      </c>
      <c r="O48" s="185">
        <f>'Bureaux de vote'!O234</f>
        <v>0</v>
      </c>
      <c r="P48" s="184">
        <f>'Bureaux de vote'!P234</f>
        <v>16</v>
      </c>
      <c r="Q48" s="185">
        <f>'Bureaux de vote'!Q234</f>
        <v>9.6385542168674707</v>
      </c>
      <c r="R48" s="184">
        <f>'Bureaux de vote'!R234</f>
        <v>87</v>
      </c>
      <c r="S48" s="185">
        <f>'Bureaux de vote'!S234</f>
        <v>52.409638554216862</v>
      </c>
      <c r="T48" s="184">
        <f>'Bureaux de vote'!T234</f>
        <v>7</v>
      </c>
      <c r="U48" s="185">
        <f>'Bureaux de vote'!U234</f>
        <v>4.2168674698795181</v>
      </c>
      <c r="V48" s="184">
        <f>'Bureaux de vote'!V234</f>
        <v>1</v>
      </c>
      <c r="W48" s="185">
        <f>'Bureaux de vote'!W234</f>
        <v>0.60240963855421692</v>
      </c>
      <c r="X48" s="184">
        <f>'Bureaux de vote'!X234</f>
        <v>13</v>
      </c>
      <c r="Y48" s="185">
        <f>'Bureaux de vote'!Y234</f>
        <v>7.8313253012048198</v>
      </c>
      <c r="Z48" s="184">
        <f>'Bureaux de vote'!Z234</f>
        <v>13</v>
      </c>
      <c r="AA48" s="185">
        <f>'Bureaux de vote'!AA234</f>
        <v>7.8313253012048198</v>
      </c>
    </row>
    <row r="49" spans="1:27">
      <c r="A49" s="30" t="s">
        <v>108</v>
      </c>
      <c r="B49" s="26"/>
      <c r="C49" s="23">
        <f>SUM(C50:C55)</f>
        <v>25</v>
      </c>
      <c r="D49" s="111">
        <f>SUM(D50:D55)</f>
        <v>7107</v>
      </c>
      <c r="E49" s="133">
        <f>SUM(E50:E55)</f>
        <v>5475</v>
      </c>
      <c r="F49" s="111">
        <f>D49-E49</f>
        <v>1632</v>
      </c>
      <c r="G49" s="33">
        <f>E49/D49*100</f>
        <v>77.036724356268465</v>
      </c>
      <c r="H49" s="111">
        <f>E49-I49</f>
        <v>51</v>
      </c>
      <c r="I49" s="117">
        <f>SUM(I50:I55)</f>
        <v>5424</v>
      </c>
      <c r="J49" s="133">
        <f>SUM(J50:J55)</f>
        <v>37</v>
      </c>
      <c r="K49" s="32">
        <f>J49/$I49*100</f>
        <v>0.68215339233038352</v>
      </c>
      <c r="L49" s="133">
        <f>SUM(L50:L55)</f>
        <v>1391</v>
      </c>
      <c r="M49" s="32">
        <f>L49/$I49*100</f>
        <v>25.645280235988199</v>
      </c>
      <c r="N49" s="133">
        <f>SUM(N50:N55)</f>
        <v>73</v>
      </c>
      <c r="O49" s="32">
        <f>N49/$I49*100</f>
        <v>1.3458702064896755</v>
      </c>
      <c r="P49" s="133">
        <f>SUM(P50:P55)</f>
        <v>62</v>
      </c>
      <c r="Q49" s="32">
        <f>P49/$I49*100</f>
        <v>1.1430678466076696</v>
      </c>
      <c r="R49" s="133">
        <f>SUM(R50:R55)</f>
        <v>2220</v>
      </c>
      <c r="S49" s="32">
        <f>R49/$I49*100</f>
        <v>40.929203539823014</v>
      </c>
      <c r="T49" s="133">
        <f>SUM(T50:T55)</f>
        <v>525</v>
      </c>
      <c r="U49" s="32">
        <f>T49/$I49*100</f>
        <v>9.6792035398230087</v>
      </c>
      <c r="V49" s="133">
        <f>SUM(V50:V55)</f>
        <v>154</v>
      </c>
      <c r="W49" s="32">
        <f>V49/$I49*100</f>
        <v>2.8392330383480826</v>
      </c>
      <c r="X49" s="133">
        <f>SUM(X50:X55)</f>
        <v>134</v>
      </c>
      <c r="Y49" s="32">
        <f>X49/$I49*100</f>
        <v>2.4705014749262539</v>
      </c>
      <c r="Z49" s="133">
        <f>SUM(Z50:Z55)</f>
        <v>828</v>
      </c>
      <c r="AA49" s="32">
        <f>Z49/$I49*100</f>
        <v>15.265486725663715</v>
      </c>
    </row>
    <row r="50" spans="1:27" s="157" customFormat="1">
      <c r="A50" s="193" t="s">
        <v>104</v>
      </c>
      <c r="B50" s="179" t="str">
        <f>'Bureaux de vote'!B237</f>
        <v>FATU HIVA</v>
      </c>
      <c r="C50" s="179">
        <v>2</v>
      </c>
      <c r="D50" s="180">
        <f>'Bureaux de vote'!D237</f>
        <v>527</v>
      </c>
      <c r="E50" s="165">
        <f>'Bureaux de vote'!E237</f>
        <v>380</v>
      </c>
      <c r="F50" s="180">
        <f>'Bureaux de vote'!F237</f>
        <v>147</v>
      </c>
      <c r="G50" s="181">
        <f>'Bureaux de vote'!G237</f>
        <v>72.106261859582546</v>
      </c>
      <c r="H50" s="180">
        <f>'Bureaux de vote'!H237</f>
        <v>2</v>
      </c>
      <c r="I50" s="167">
        <f>'Bureaux de vote'!I237</f>
        <v>378</v>
      </c>
      <c r="J50" s="145">
        <f>'Bureaux de vote'!J237</f>
        <v>0</v>
      </c>
      <c r="K50" s="43">
        <f>'Bureaux de vote'!K237</f>
        <v>0</v>
      </c>
      <c r="L50" s="145">
        <f>'Bureaux de vote'!L237</f>
        <v>59</v>
      </c>
      <c r="M50" s="43">
        <f>'Bureaux de vote'!M237</f>
        <v>15.608465608465607</v>
      </c>
      <c r="N50" s="145">
        <f>'Bureaux de vote'!N237</f>
        <v>3</v>
      </c>
      <c r="O50" s="43">
        <f>'Bureaux de vote'!O237</f>
        <v>0.79365079365079361</v>
      </c>
      <c r="P50" s="145">
        <f>'Bureaux de vote'!P237</f>
        <v>1</v>
      </c>
      <c r="Q50" s="43">
        <f>'Bureaux de vote'!Q237</f>
        <v>0.26455026455026454</v>
      </c>
      <c r="R50" s="145">
        <f>'Bureaux de vote'!R237</f>
        <v>206</v>
      </c>
      <c r="S50" s="43">
        <f>'Bureaux de vote'!S237</f>
        <v>54.4973544973545</v>
      </c>
      <c r="T50" s="145">
        <f>'Bureaux de vote'!T237</f>
        <v>34</v>
      </c>
      <c r="U50" s="43">
        <f>'Bureaux de vote'!U237</f>
        <v>8.9947089947089935</v>
      </c>
      <c r="V50" s="145">
        <f>'Bureaux de vote'!V237</f>
        <v>5</v>
      </c>
      <c r="W50" s="43">
        <f>'Bureaux de vote'!W237</f>
        <v>1.3227513227513228</v>
      </c>
      <c r="X50" s="145">
        <f>'Bureaux de vote'!X237</f>
        <v>7</v>
      </c>
      <c r="Y50" s="43">
        <f>'Bureaux de vote'!Y237</f>
        <v>1.8518518518518516</v>
      </c>
      <c r="Z50" s="145">
        <f>'Bureaux de vote'!Z237</f>
        <v>63</v>
      </c>
      <c r="AA50" s="43">
        <f>'Bureaux de vote'!AA237</f>
        <v>16.666666666666664</v>
      </c>
    </row>
    <row r="51" spans="1:27" s="157" customFormat="1">
      <c r="A51" s="193"/>
      <c r="B51" s="164" t="str">
        <f>'Bureaux de vote'!B240</f>
        <v>HIVA OA</v>
      </c>
      <c r="C51" s="164">
        <v>6</v>
      </c>
      <c r="D51" s="165">
        <f>'Bureaux de vote'!D240</f>
        <v>1820</v>
      </c>
      <c r="E51" s="165">
        <f>'Bureaux de vote'!E240</f>
        <v>1387</v>
      </c>
      <c r="F51" s="165">
        <f>'Bureaux de vote'!F240</f>
        <v>433</v>
      </c>
      <c r="G51" s="166">
        <f>'Bureaux de vote'!G240</f>
        <v>76.208791208791212</v>
      </c>
      <c r="H51" s="165">
        <f>'Bureaux de vote'!H240</f>
        <v>9</v>
      </c>
      <c r="I51" s="167">
        <f>'Bureaux de vote'!I240</f>
        <v>1378</v>
      </c>
      <c r="J51" s="145">
        <f>'Bureaux de vote'!J240</f>
        <v>1</v>
      </c>
      <c r="K51" s="43">
        <f>'Bureaux de vote'!K240</f>
        <v>7.2568940493468792E-2</v>
      </c>
      <c r="L51" s="145">
        <f>'Bureaux de vote'!L240</f>
        <v>504</v>
      </c>
      <c r="M51" s="43">
        <f>'Bureaux de vote'!M240</f>
        <v>36.574746008708274</v>
      </c>
      <c r="N51" s="145">
        <f>'Bureaux de vote'!N240</f>
        <v>32</v>
      </c>
      <c r="O51" s="43">
        <f>'Bureaux de vote'!O240</f>
        <v>2.3222060957910013</v>
      </c>
      <c r="P51" s="145">
        <f>'Bureaux de vote'!P240</f>
        <v>2</v>
      </c>
      <c r="Q51" s="43">
        <f>'Bureaux de vote'!Q240</f>
        <v>0.14513788098693758</v>
      </c>
      <c r="R51" s="145">
        <f>'Bureaux de vote'!R240</f>
        <v>659</v>
      </c>
      <c r="S51" s="43">
        <f>'Bureaux de vote'!S240</f>
        <v>47.822931785195941</v>
      </c>
      <c r="T51" s="145">
        <f>'Bureaux de vote'!T240</f>
        <v>39</v>
      </c>
      <c r="U51" s="43">
        <f>'Bureaux de vote'!U240</f>
        <v>2.8301886792452833</v>
      </c>
      <c r="V51" s="145">
        <f>'Bureaux de vote'!V240</f>
        <v>27</v>
      </c>
      <c r="W51" s="43">
        <f>'Bureaux de vote'!W240</f>
        <v>1.9593613933236573</v>
      </c>
      <c r="X51" s="145">
        <f>'Bureaux de vote'!X240</f>
        <v>40</v>
      </c>
      <c r="Y51" s="43">
        <f>'Bureaux de vote'!Y240</f>
        <v>2.9027576197387517</v>
      </c>
      <c r="Z51" s="145">
        <f>'Bureaux de vote'!Z240</f>
        <v>74</v>
      </c>
      <c r="AA51" s="43">
        <f>'Bureaux de vote'!AA240</f>
        <v>5.3701015965166912</v>
      </c>
    </row>
    <row r="52" spans="1:27" s="157" customFormat="1">
      <c r="A52" s="193"/>
      <c r="B52" s="164" t="str">
        <f>'Bureaux de vote'!B247</f>
        <v>NUKU HIVA</v>
      </c>
      <c r="C52" s="164">
        <v>5</v>
      </c>
      <c r="D52" s="165">
        <f>'Bureaux de vote'!D247</f>
        <v>2128</v>
      </c>
      <c r="E52" s="165">
        <f>'Bureaux de vote'!E247</f>
        <v>1648</v>
      </c>
      <c r="F52" s="165">
        <f>'Bureaux de vote'!F247</f>
        <v>480</v>
      </c>
      <c r="G52" s="166">
        <f>'Bureaux de vote'!G247</f>
        <v>77.443609022556387</v>
      </c>
      <c r="H52" s="165">
        <f>'Bureaux de vote'!H247</f>
        <v>25</v>
      </c>
      <c r="I52" s="167">
        <f>'Bureaux de vote'!I247</f>
        <v>1623</v>
      </c>
      <c r="J52" s="145">
        <f>'Bureaux de vote'!J247</f>
        <v>26</v>
      </c>
      <c r="K52" s="43">
        <f>'Bureaux de vote'!K247</f>
        <v>1.6019716574245224</v>
      </c>
      <c r="L52" s="145">
        <f>'Bureaux de vote'!L247</f>
        <v>574</v>
      </c>
      <c r="M52" s="43">
        <f>'Bureaux de vote'!M247</f>
        <v>35.366605052372151</v>
      </c>
      <c r="N52" s="145">
        <f>'Bureaux de vote'!N247</f>
        <v>4</v>
      </c>
      <c r="O52" s="43">
        <f>'Bureaux de vote'!O247</f>
        <v>0.24645717806531117</v>
      </c>
      <c r="P52" s="145">
        <f>'Bureaux de vote'!P247</f>
        <v>11</v>
      </c>
      <c r="Q52" s="43">
        <f>'Bureaux de vote'!Q247</f>
        <v>0.67775723967960566</v>
      </c>
      <c r="R52" s="145">
        <f>'Bureaux de vote'!R247</f>
        <v>612</v>
      </c>
      <c r="S52" s="43">
        <f>'Bureaux de vote'!S247</f>
        <v>37.707948243992604</v>
      </c>
      <c r="T52" s="145">
        <f>'Bureaux de vote'!T247</f>
        <v>143</v>
      </c>
      <c r="U52" s="43">
        <f>'Bureaux de vote'!U247</f>
        <v>8.8108441158348736</v>
      </c>
      <c r="V52" s="145">
        <f>'Bureaux de vote'!V247</f>
        <v>40</v>
      </c>
      <c r="W52" s="43">
        <f>'Bureaux de vote'!W247</f>
        <v>2.4645717806531113</v>
      </c>
      <c r="X52" s="145">
        <f>'Bureaux de vote'!X247</f>
        <v>22</v>
      </c>
      <c r="Y52" s="43">
        <f>'Bureaux de vote'!Y247</f>
        <v>1.3555144793592113</v>
      </c>
      <c r="Z52" s="145">
        <f>'Bureaux de vote'!Z247</f>
        <v>191</v>
      </c>
      <c r="AA52" s="43">
        <f>'Bureaux de vote'!AA247</f>
        <v>11.768330252618608</v>
      </c>
    </row>
    <row r="53" spans="1:27" s="158" customFormat="1">
      <c r="A53" s="193"/>
      <c r="B53" s="164" t="str">
        <f>'Bureaux de vote'!B253</f>
        <v>TAHUATA</v>
      </c>
      <c r="C53" s="164">
        <v>4</v>
      </c>
      <c r="D53" s="165">
        <f>'Bureaux de vote'!D253</f>
        <v>608</v>
      </c>
      <c r="E53" s="165">
        <f>'Bureaux de vote'!E253</f>
        <v>435</v>
      </c>
      <c r="F53" s="165">
        <f>'Bureaux de vote'!F253</f>
        <v>173</v>
      </c>
      <c r="G53" s="166">
        <f>'Bureaux de vote'!G253</f>
        <v>71.546052631578945</v>
      </c>
      <c r="H53" s="165">
        <f>'Bureaux de vote'!H253</f>
        <v>3</v>
      </c>
      <c r="I53" s="167">
        <f>'Bureaux de vote'!I253</f>
        <v>432</v>
      </c>
      <c r="J53" s="145">
        <f>'Bureaux de vote'!J253</f>
        <v>2</v>
      </c>
      <c r="K53" s="43">
        <f>'Bureaux de vote'!K253</f>
        <v>0.46296296296296291</v>
      </c>
      <c r="L53" s="145">
        <f>'Bureaux de vote'!L253</f>
        <v>49</v>
      </c>
      <c r="M53" s="43">
        <f>'Bureaux de vote'!M253</f>
        <v>11.342592592592593</v>
      </c>
      <c r="N53" s="145">
        <f>'Bureaux de vote'!N253</f>
        <v>1</v>
      </c>
      <c r="O53" s="43">
        <f>'Bureaux de vote'!O253</f>
        <v>0.23148148148148145</v>
      </c>
      <c r="P53" s="145">
        <f>'Bureaux de vote'!P253</f>
        <v>14</v>
      </c>
      <c r="Q53" s="43">
        <f>'Bureaux de vote'!Q253</f>
        <v>3.2407407407407405</v>
      </c>
      <c r="R53" s="145">
        <f>'Bureaux de vote'!R253</f>
        <v>272</v>
      </c>
      <c r="S53" s="43">
        <f>'Bureaux de vote'!S253</f>
        <v>62.962962962962962</v>
      </c>
      <c r="T53" s="145">
        <f>'Bureaux de vote'!T253</f>
        <v>31</v>
      </c>
      <c r="U53" s="43">
        <f>'Bureaux de vote'!U253</f>
        <v>7.1759259259259256</v>
      </c>
      <c r="V53" s="145">
        <f>'Bureaux de vote'!V253</f>
        <v>28</v>
      </c>
      <c r="W53" s="43">
        <f>'Bureaux de vote'!W253</f>
        <v>6.481481481481481</v>
      </c>
      <c r="X53" s="145">
        <f>'Bureaux de vote'!X253</f>
        <v>22</v>
      </c>
      <c r="Y53" s="43">
        <f>'Bureaux de vote'!Y253</f>
        <v>5.0925925925925926</v>
      </c>
      <c r="Z53" s="145">
        <f>'Bureaux de vote'!Z253</f>
        <v>13</v>
      </c>
      <c r="AA53" s="43">
        <f>'Bureaux de vote'!AA253</f>
        <v>3.0092592592592591</v>
      </c>
    </row>
    <row r="54" spans="1:27" s="158" customFormat="1">
      <c r="A54" s="193"/>
      <c r="B54" s="164" t="str">
        <f>'Bureaux de vote'!B258</f>
        <v>UA HUKA</v>
      </c>
      <c r="C54" s="164">
        <v>2</v>
      </c>
      <c r="D54" s="165">
        <f>'Bureaux de vote'!D258</f>
        <v>497</v>
      </c>
      <c r="E54" s="165">
        <f>'Bureaux de vote'!E258</f>
        <v>390</v>
      </c>
      <c r="F54" s="165">
        <f>'Bureaux de vote'!F258</f>
        <v>107</v>
      </c>
      <c r="G54" s="166">
        <f>'Bureaux de vote'!G258</f>
        <v>78.470824949698198</v>
      </c>
      <c r="H54" s="165">
        <f>'Bureaux de vote'!H258</f>
        <v>2</v>
      </c>
      <c r="I54" s="167">
        <f>'Bureaux de vote'!I258</f>
        <v>388</v>
      </c>
      <c r="J54" s="145">
        <f>'Bureaux de vote'!J258</f>
        <v>1</v>
      </c>
      <c r="K54" s="43">
        <f>'Bureaux de vote'!K258</f>
        <v>0.25773195876288657</v>
      </c>
      <c r="L54" s="145">
        <f>'Bureaux de vote'!L258</f>
        <v>57</v>
      </c>
      <c r="M54" s="43">
        <f>'Bureaux de vote'!M258</f>
        <v>14.690721649484537</v>
      </c>
      <c r="N54" s="145">
        <f>'Bureaux de vote'!N258</f>
        <v>24</v>
      </c>
      <c r="O54" s="43">
        <f>'Bureaux de vote'!O258</f>
        <v>6.1855670103092786</v>
      </c>
      <c r="P54" s="145">
        <f>'Bureaux de vote'!P258</f>
        <v>3</v>
      </c>
      <c r="Q54" s="43">
        <f>'Bureaux de vote'!Q258</f>
        <v>0.77319587628865982</v>
      </c>
      <c r="R54" s="145">
        <f>'Bureaux de vote'!R258</f>
        <v>100</v>
      </c>
      <c r="S54" s="43">
        <f>'Bureaux de vote'!S258</f>
        <v>25.773195876288657</v>
      </c>
      <c r="T54" s="145">
        <f>'Bureaux de vote'!T258</f>
        <v>31</v>
      </c>
      <c r="U54" s="43">
        <f>'Bureaux de vote'!U258</f>
        <v>7.9896907216494837</v>
      </c>
      <c r="V54" s="145">
        <f>'Bureaux de vote'!V258</f>
        <v>6</v>
      </c>
      <c r="W54" s="43">
        <f>'Bureaux de vote'!W258</f>
        <v>1.5463917525773196</v>
      </c>
      <c r="X54" s="145">
        <f>'Bureaux de vote'!X258</f>
        <v>5</v>
      </c>
      <c r="Y54" s="43">
        <f>'Bureaux de vote'!Y258</f>
        <v>1.2886597938144329</v>
      </c>
      <c r="Z54" s="145">
        <f>'Bureaux de vote'!Z258</f>
        <v>161</v>
      </c>
      <c r="AA54" s="43">
        <f>'Bureaux de vote'!AA258</f>
        <v>41.494845360824748</v>
      </c>
    </row>
    <row r="55" spans="1:27" s="157" customFormat="1">
      <c r="A55" s="194"/>
      <c r="B55" s="168" t="str">
        <f>'Bureaux de vote'!B261</f>
        <v>UA POU</v>
      </c>
      <c r="C55" s="168">
        <v>6</v>
      </c>
      <c r="D55" s="169">
        <f>'Bureaux de vote'!D261</f>
        <v>1527</v>
      </c>
      <c r="E55" s="169">
        <f>'Bureaux de vote'!E261</f>
        <v>1235</v>
      </c>
      <c r="F55" s="165">
        <f>'Bureaux de vote'!F261</f>
        <v>292</v>
      </c>
      <c r="G55" s="170">
        <f>'Bureaux de vote'!G261</f>
        <v>80.877537655533729</v>
      </c>
      <c r="H55" s="165">
        <f>'Bureaux de vote'!H261</f>
        <v>10</v>
      </c>
      <c r="I55" s="182">
        <f>'Bureaux de vote'!I261</f>
        <v>1225</v>
      </c>
      <c r="J55" s="184">
        <f>'Bureaux de vote'!J261</f>
        <v>7</v>
      </c>
      <c r="K55" s="43">
        <f>'Bureaux de vote'!K261</f>
        <v>0.5714285714285714</v>
      </c>
      <c r="L55" s="184">
        <f>'Bureaux de vote'!L261</f>
        <v>148</v>
      </c>
      <c r="M55" s="43">
        <f>'Bureaux de vote'!M261</f>
        <v>12.081632653061225</v>
      </c>
      <c r="N55" s="184">
        <f>'Bureaux de vote'!N261</f>
        <v>9</v>
      </c>
      <c r="O55" s="43">
        <f>'Bureaux de vote'!O261</f>
        <v>0.73469387755102034</v>
      </c>
      <c r="P55" s="184">
        <f>'Bureaux de vote'!P261</f>
        <v>31</v>
      </c>
      <c r="Q55" s="185">
        <f>'Bureaux de vote'!Q261</f>
        <v>2.5306122448979593</v>
      </c>
      <c r="R55" s="184">
        <f>'Bureaux de vote'!R261</f>
        <v>371</v>
      </c>
      <c r="S55" s="43">
        <f>'Bureaux de vote'!S261</f>
        <v>30.285714285714288</v>
      </c>
      <c r="T55" s="184">
        <f>'Bureaux de vote'!T261</f>
        <v>247</v>
      </c>
      <c r="U55" s="43">
        <f>'Bureaux de vote'!U261</f>
        <v>20.163265306122451</v>
      </c>
      <c r="V55" s="184">
        <f>'Bureaux de vote'!V261</f>
        <v>48</v>
      </c>
      <c r="W55" s="43">
        <f>'Bureaux de vote'!W261</f>
        <v>3.9183673469387754</v>
      </c>
      <c r="X55" s="184">
        <f>'Bureaux de vote'!X261</f>
        <v>38</v>
      </c>
      <c r="Y55" s="43">
        <f>'Bureaux de vote'!Y261</f>
        <v>3.1020408163265305</v>
      </c>
      <c r="Z55" s="184">
        <f>'Bureaux de vote'!Z261</f>
        <v>326</v>
      </c>
      <c r="AA55" s="43">
        <f>'Bureaux de vote'!AA261</f>
        <v>26.612244897959187</v>
      </c>
    </row>
    <row r="56" spans="1:27">
      <c r="A56" s="27" t="s">
        <v>109</v>
      </c>
      <c r="B56" s="25"/>
      <c r="C56" s="23">
        <f>SUM(C57:C61)</f>
        <v>14</v>
      </c>
      <c r="D56" s="133">
        <f>SUM(D57:D61)</f>
        <v>5360</v>
      </c>
      <c r="E56" s="133">
        <f>SUM(E57:E61)</f>
        <v>4195</v>
      </c>
      <c r="F56" s="111">
        <f>D56-E56</f>
        <v>1165</v>
      </c>
      <c r="G56" s="33">
        <f>E56/D56*100</f>
        <v>78.264925373134332</v>
      </c>
      <c r="H56" s="111">
        <f>E56-I56</f>
        <v>34</v>
      </c>
      <c r="I56" s="117">
        <f>SUM(I57:I61)</f>
        <v>4161</v>
      </c>
      <c r="J56" s="133">
        <f>SUM(J57:J61)</f>
        <v>23</v>
      </c>
      <c r="K56" s="32">
        <f>J56/$I56*100</f>
        <v>0.55275174236962266</v>
      </c>
      <c r="L56" s="133">
        <f>SUM(L57:L61)</f>
        <v>1204</v>
      </c>
      <c r="M56" s="32">
        <f>L56/$I56*100</f>
        <v>28.935352078827204</v>
      </c>
      <c r="N56" s="133">
        <f>SUM(N57:N61)</f>
        <v>46</v>
      </c>
      <c r="O56" s="32">
        <f>N56/$I56*100</f>
        <v>1.1055034847392453</v>
      </c>
      <c r="P56" s="133">
        <f>SUM(P57:P61)</f>
        <v>12</v>
      </c>
      <c r="Q56" s="32">
        <f>P56/$I56*100</f>
        <v>0.28839221341023791</v>
      </c>
      <c r="R56" s="133">
        <f>SUM(R57:R61)</f>
        <v>2189</v>
      </c>
      <c r="S56" s="32">
        <f>R56/$I56*100</f>
        <v>52.607546262917573</v>
      </c>
      <c r="T56" s="133">
        <f>SUM(T57:T61)</f>
        <v>138</v>
      </c>
      <c r="U56" s="32">
        <f>T56/$I56*100</f>
        <v>3.3165104542177359</v>
      </c>
      <c r="V56" s="133">
        <f>SUM(V57:V61)</f>
        <v>131</v>
      </c>
      <c r="W56" s="32">
        <f>V56/$I56*100</f>
        <v>3.1482816630617636</v>
      </c>
      <c r="X56" s="133">
        <f>SUM(X57:X61)</f>
        <v>86</v>
      </c>
      <c r="Y56" s="32">
        <f>X56/$I56*100</f>
        <v>2.0668108627733717</v>
      </c>
      <c r="Z56" s="133">
        <f>SUM(Z57:Z61)</f>
        <v>332</v>
      </c>
      <c r="AA56" s="32">
        <f>Z56/$I56*100</f>
        <v>7.9788512376832488</v>
      </c>
    </row>
    <row r="57" spans="1:27" s="157" customFormat="1">
      <c r="A57" s="193" t="s">
        <v>105</v>
      </c>
      <c r="B57" s="164" t="str">
        <f>'Bureaux de vote'!B268</f>
        <v>RAIVAVAE</v>
      </c>
      <c r="C57" s="164">
        <v>4</v>
      </c>
      <c r="D57" s="165">
        <f>'Bureaux de vote'!D268</f>
        <v>884</v>
      </c>
      <c r="E57" s="165">
        <f>'Bureaux de vote'!E268</f>
        <v>590</v>
      </c>
      <c r="F57" s="180">
        <f>'Bureaux de vote'!F268</f>
        <v>294</v>
      </c>
      <c r="G57" s="181">
        <f>'Bureaux de vote'!G268</f>
        <v>66.742081447963798</v>
      </c>
      <c r="H57" s="180">
        <f>'Bureaux de vote'!H268</f>
        <v>14</v>
      </c>
      <c r="I57" s="167">
        <f>'Bureaux de vote'!I268</f>
        <v>576</v>
      </c>
      <c r="J57" s="145">
        <f>'Bureaux de vote'!J268</f>
        <v>2</v>
      </c>
      <c r="K57" s="43">
        <f>'Bureaux de vote'!K268</f>
        <v>0.34722222222222221</v>
      </c>
      <c r="L57" s="145">
        <f>'Bureaux de vote'!L268</f>
        <v>260</v>
      </c>
      <c r="M57" s="43">
        <f>'Bureaux de vote'!M268</f>
        <v>45.138888888888893</v>
      </c>
      <c r="N57" s="145">
        <f>'Bureaux de vote'!N268</f>
        <v>36</v>
      </c>
      <c r="O57" s="43">
        <f>'Bureaux de vote'!O268</f>
        <v>6.25</v>
      </c>
      <c r="P57" s="145">
        <f>'Bureaux de vote'!P268</f>
        <v>2</v>
      </c>
      <c r="Q57" s="43">
        <f>'Bureaux de vote'!Q268</f>
        <v>0.34722222222222221</v>
      </c>
      <c r="R57" s="145">
        <f>'Bureaux de vote'!R268</f>
        <v>185</v>
      </c>
      <c r="S57" s="43">
        <f>'Bureaux de vote'!S268</f>
        <v>32.118055555555557</v>
      </c>
      <c r="T57" s="145">
        <f>'Bureaux de vote'!T268</f>
        <v>27</v>
      </c>
      <c r="U57" s="43">
        <f>'Bureaux de vote'!U268</f>
        <v>4.6875</v>
      </c>
      <c r="V57" s="145">
        <f>'Bureaux de vote'!V268</f>
        <v>24</v>
      </c>
      <c r="W57" s="43">
        <f>'Bureaux de vote'!W268</f>
        <v>4.1666666666666661</v>
      </c>
      <c r="X57" s="145">
        <f>'Bureaux de vote'!X268</f>
        <v>4</v>
      </c>
      <c r="Y57" s="43">
        <f>'Bureaux de vote'!Y268</f>
        <v>0.69444444444444442</v>
      </c>
      <c r="Z57" s="145">
        <f>'Bureaux de vote'!Z268</f>
        <v>36</v>
      </c>
      <c r="AA57" s="43">
        <f>'Bureaux de vote'!AA268</f>
        <v>6.25</v>
      </c>
    </row>
    <row r="58" spans="1:27" s="158" customFormat="1">
      <c r="A58" s="193"/>
      <c r="B58" s="164" t="str">
        <f>'Bureaux de vote'!B273</f>
        <v>RAPA</v>
      </c>
      <c r="C58" s="164">
        <v>1</v>
      </c>
      <c r="D58" s="165">
        <f>'Bureaux de vote'!D273</f>
        <v>398</v>
      </c>
      <c r="E58" s="165">
        <f>'Bureaux de vote'!E273</f>
        <v>347</v>
      </c>
      <c r="F58" s="165">
        <f>'Bureaux de vote'!F273</f>
        <v>51</v>
      </c>
      <c r="G58" s="166">
        <f>'Bureaux de vote'!G273</f>
        <v>87.185929648241199</v>
      </c>
      <c r="H58" s="165">
        <f>'Bureaux de vote'!H273</f>
        <v>1</v>
      </c>
      <c r="I58" s="167">
        <f>'Bureaux de vote'!I273</f>
        <v>346</v>
      </c>
      <c r="J58" s="145">
        <f>'Bureaux de vote'!J273</f>
        <v>0</v>
      </c>
      <c r="K58" s="43">
        <f>'Bureaux de vote'!K273</f>
        <v>0</v>
      </c>
      <c r="L58" s="145">
        <f>'Bureaux de vote'!L273</f>
        <v>23</v>
      </c>
      <c r="M58" s="43">
        <f>'Bureaux de vote'!M273</f>
        <v>6.6473988439306355</v>
      </c>
      <c r="N58" s="145">
        <f>'Bureaux de vote'!N273</f>
        <v>0</v>
      </c>
      <c r="O58" s="43">
        <f>'Bureaux de vote'!O273</f>
        <v>0</v>
      </c>
      <c r="P58" s="145">
        <f>'Bureaux de vote'!P273</f>
        <v>2</v>
      </c>
      <c r="Q58" s="43">
        <f>'Bureaux de vote'!Q273</f>
        <v>0.57803468208092479</v>
      </c>
      <c r="R58" s="145">
        <f>'Bureaux de vote'!R273</f>
        <v>289</v>
      </c>
      <c r="S58" s="43">
        <f>'Bureaux de vote'!S273</f>
        <v>83.526011560693647</v>
      </c>
      <c r="T58" s="145">
        <f>'Bureaux de vote'!T273</f>
        <v>25</v>
      </c>
      <c r="U58" s="43">
        <f>'Bureaux de vote'!U273</f>
        <v>7.2254335260115612</v>
      </c>
      <c r="V58" s="145">
        <f>'Bureaux de vote'!V273</f>
        <v>4</v>
      </c>
      <c r="W58" s="43">
        <f>'Bureaux de vote'!W273</f>
        <v>1.1560693641618496</v>
      </c>
      <c r="X58" s="145">
        <f>'Bureaux de vote'!X273</f>
        <v>1</v>
      </c>
      <c r="Y58" s="43">
        <f>'Bureaux de vote'!Y273</f>
        <v>0.28901734104046239</v>
      </c>
      <c r="Z58" s="145">
        <f>'Bureaux de vote'!Z273</f>
        <v>2</v>
      </c>
      <c r="AA58" s="43">
        <f>'Bureaux de vote'!AA273</f>
        <v>0.57803468208092479</v>
      </c>
    </row>
    <row r="59" spans="1:27" s="158" customFormat="1">
      <c r="A59" s="193"/>
      <c r="B59" s="164" t="str">
        <f>'Bureaux de vote'!B275</f>
        <v>RIMATARA</v>
      </c>
      <c r="C59" s="164">
        <v>3</v>
      </c>
      <c r="D59" s="165">
        <f>'Bureaux de vote'!D275</f>
        <v>694</v>
      </c>
      <c r="E59" s="165">
        <f>'Bureaux de vote'!E275</f>
        <v>598</v>
      </c>
      <c r="F59" s="165">
        <f>'Bureaux de vote'!F275</f>
        <v>96</v>
      </c>
      <c r="G59" s="166">
        <f>'Bureaux de vote'!G275</f>
        <v>86.1671469740634</v>
      </c>
      <c r="H59" s="165">
        <f>'Bureaux de vote'!H275</f>
        <v>4</v>
      </c>
      <c r="I59" s="167">
        <f>'Bureaux de vote'!I275</f>
        <v>594</v>
      </c>
      <c r="J59" s="145">
        <f>'Bureaux de vote'!J275</f>
        <v>3</v>
      </c>
      <c r="K59" s="43">
        <f>'Bureaux de vote'!K275</f>
        <v>0.50505050505050508</v>
      </c>
      <c r="L59" s="145">
        <f>'Bureaux de vote'!L275</f>
        <v>167</v>
      </c>
      <c r="M59" s="43">
        <f>'Bureaux de vote'!M275</f>
        <v>28.114478114478114</v>
      </c>
      <c r="N59" s="145">
        <f>'Bureaux de vote'!N275</f>
        <v>4</v>
      </c>
      <c r="O59" s="43">
        <f>'Bureaux de vote'!O275</f>
        <v>0.67340067340067333</v>
      </c>
      <c r="P59" s="145">
        <f>'Bureaux de vote'!P275</f>
        <v>1</v>
      </c>
      <c r="Q59" s="43">
        <f>'Bureaux de vote'!Q275</f>
        <v>0.16835016835016833</v>
      </c>
      <c r="R59" s="145">
        <f>'Bureaux de vote'!R275</f>
        <v>274</v>
      </c>
      <c r="S59" s="43">
        <f>'Bureaux de vote'!S275</f>
        <v>46.127946127946132</v>
      </c>
      <c r="T59" s="145">
        <f>'Bureaux de vote'!T275</f>
        <v>9</v>
      </c>
      <c r="U59" s="43">
        <f>'Bureaux de vote'!U275</f>
        <v>1.5151515151515151</v>
      </c>
      <c r="V59" s="145">
        <f>'Bureaux de vote'!V275</f>
        <v>16</v>
      </c>
      <c r="W59" s="43">
        <f>'Bureaux de vote'!W275</f>
        <v>2.6936026936026933</v>
      </c>
      <c r="X59" s="145">
        <f>'Bureaux de vote'!X275</f>
        <v>0</v>
      </c>
      <c r="Y59" s="43">
        <f>'Bureaux de vote'!Y275</f>
        <v>0</v>
      </c>
      <c r="Z59" s="145">
        <f>'Bureaux de vote'!Z275</f>
        <v>120</v>
      </c>
      <c r="AA59" s="43">
        <f>'Bureaux de vote'!AA275</f>
        <v>20.202020202020201</v>
      </c>
    </row>
    <row r="60" spans="1:27" s="157" customFormat="1">
      <c r="A60" s="193"/>
      <c r="B60" s="164" t="str">
        <f>'Bureaux de vote'!B279</f>
        <v>RURUTU</v>
      </c>
      <c r="C60" s="164">
        <v>3</v>
      </c>
      <c r="D60" s="165">
        <f>'Bureaux de vote'!D279</f>
        <v>1829</v>
      </c>
      <c r="E60" s="165">
        <f>'Bureaux de vote'!E279</f>
        <v>1427</v>
      </c>
      <c r="F60" s="165">
        <f>'Bureaux de vote'!F279</f>
        <v>402</v>
      </c>
      <c r="G60" s="166">
        <f>'Bureaux de vote'!G279</f>
        <v>78.020776380535821</v>
      </c>
      <c r="H60" s="165">
        <f>'Bureaux de vote'!H279</f>
        <v>5</v>
      </c>
      <c r="I60" s="167">
        <f>'Bureaux de vote'!I279</f>
        <v>1422</v>
      </c>
      <c r="J60" s="145">
        <f>'Bureaux de vote'!J279</f>
        <v>7</v>
      </c>
      <c r="K60" s="43">
        <f>'Bureaux de vote'!K279</f>
        <v>0.49226441631504925</v>
      </c>
      <c r="L60" s="145">
        <f>'Bureaux de vote'!L279</f>
        <v>413</v>
      </c>
      <c r="M60" s="43">
        <f>'Bureaux de vote'!M279</f>
        <v>29.043600562587908</v>
      </c>
      <c r="N60" s="145">
        <f>'Bureaux de vote'!N279</f>
        <v>2</v>
      </c>
      <c r="O60" s="43">
        <f>'Bureaux de vote'!O279</f>
        <v>0.14064697609001406</v>
      </c>
      <c r="P60" s="145">
        <f>'Bureaux de vote'!P279</f>
        <v>2</v>
      </c>
      <c r="Q60" s="43">
        <f>'Bureaux de vote'!Q279</f>
        <v>0.14064697609001406</v>
      </c>
      <c r="R60" s="145">
        <f>'Bureaux de vote'!R279</f>
        <v>803</v>
      </c>
      <c r="S60" s="43">
        <f>'Bureaux de vote'!S279</f>
        <v>56.469760900140642</v>
      </c>
      <c r="T60" s="145">
        <f>'Bureaux de vote'!T279</f>
        <v>61</v>
      </c>
      <c r="U60" s="43">
        <f>'Bureaux de vote'!U279</f>
        <v>4.2897327707454291</v>
      </c>
      <c r="V60" s="145">
        <f>'Bureaux de vote'!V279</f>
        <v>57</v>
      </c>
      <c r="W60" s="43">
        <f>'Bureaux de vote'!W279</f>
        <v>4.0084388185654012</v>
      </c>
      <c r="X60" s="145">
        <f>'Bureaux de vote'!X279</f>
        <v>54</v>
      </c>
      <c r="Y60" s="43">
        <f>'Bureaux de vote'!Y279</f>
        <v>3.79746835443038</v>
      </c>
      <c r="Z60" s="145">
        <f>'Bureaux de vote'!Z279</f>
        <v>23</v>
      </c>
      <c r="AA60" s="43">
        <f>'Bureaux de vote'!AA279</f>
        <v>1.6174402250351618</v>
      </c>
    </row>
    <row r="61" spans="1:27" s="157" customFormat="1">
      <c r="A61" s="193"/>
      <c r="B61" s="164" t="str">
        <f>'Bureaux de vote'!B283</f>
        <v>TUBUAI</v>
      </c>
      <c r="C61" s="164">
        <v>3</v>
      </c>
      <c r="D61" s="165">
        <f>'Bureaux de vote'!D283</f>
        <v>1555</v>
      </c>
      <c r="E61" s="165">
        <f>'Bureaux de vote'!E283</f>
        <v>1233</v>
      </c>
      <c r="F61" s="165">
        <f>'Bureaux de vote'!F283</f>
        <v>322</v>
      </c>
      <c r="G61" s="166">
        <f>'Bureaux de vote'!G283</f>
        <v>79.292604501607727</v>
      </c>
      <c r="H61" s="165">
        <f>'Bureaux de vote'!H283</f>
        <v>10</v>
      </c>
      <c r="I61" s="167">
        <f>'Bureaux de vote'!I283</f>
        <v>1223</v>
      </c>
      <c r="J61" s="145">
        <f>'Bureaux de vote'!J283</f>
        <v>11</v>
      </c>
      <c r="K61" s="43">
        <f>'Bureaux de vote'!K283</f>
        <v>0.8994276369582993</v>
      </c>
      <c r="L61" s="145">
        <f>'Bureaux de vote'!L283</f>
        <v>341</v>
      </c>
      <c r="M61" s="43">
        <f>'Bureaux de vote'!M283</f>
        <v>27.882256745707281</v>
      </c>
      <c r="N61" s="145">
        <f>'Bureaux de vote'!N283</f>
        <v>4</v>
      </c>
      <c r="O61" s="43">
        <f>'Bureaux de vote'!O283</f>
        <v>0.32706459525756337</v>
      </c>
      <c r="P61" s="145">
        <f>'Bureaux de vote'!P283</f>
        <v>5</v>
      </c>
      <c r="Q61" s="43">
        <f>'Bureaux de vote'!Q283</f>
        <v>0.40883074407195419</v>
      </c>
      <c r="R61" s="145">
        <f>'Bureaux de vote'!R283</f>
        <v>638</v>
      </c>
      <c r="S61" s="43">
        <f>'Bureaux de vote'!S283</f>
        <v>52.166802943581359</v>
      </c>
      <c r="T61" s="145">
        <f>'Bureaux de vote'!T283</f>
        <v>16</v>
      </c>
      <c r="U61" s="43">
        <f>'Bureaux de vote'!U283</f>
        <v>1.3082583810302535</v>
      </c>
      <c r="V61" s="145">
        <f>'Bureaux de vote'!V283</f>
        <v>30</v>
      </c>
      <c r="W61" s="43">
        <f>'Bureaux de vote'!W283</f>
        <v>2.4529844644317254</v>
      </c>
      <c r="X61" s="145">
        <f>'Bureaux de vote'!X283</f>
        <v>27</v>
      </c>
      <c r="Y61" s="43">
        <f>'Bureaux de vote'!Y283</f>
        <v>2.2076860179885527</v>
      </c>
      <c r="Z61" s="145">
        <f>'Bureaux de vote'!Z283</f>
        <v>151</v>
      </c>
      <c r="AA61" s="43">
        <f>'Bureaux de vote'!AA283</f>
        <v>12.346688470973017</v>
      </c>
    </row>
    <row r="62" spans="1:27">
      <c r="D62" s="113"/>
      <c r="E62" s="113"/>
      <c r="F62" s="113"/>
      <c r="H62" s="113"/>
      <c r="I62" s="113"/>
    </row>
    <row r="63" spans="1:27">
      <c r="D63" s="113"/>
      <c r="E63" s="113"/>
      <c r="F63" s="113"/>
      <c r="H63" s="113"/>
      <c r="I63" s="113"/>
    </row>
    <row r="64" spans="1:27">
      <c r="D64" s="113"/>
      <c r="E64" s="113"/>
      <c r="F64" s="113"/>
      <c r="H64" s="113"/>
      <c r="I64" s="113"/>
    </row>
    <row r="65" spans="1:30" ht="43.5" customHeight="1">
      <c r="A65" s="5"/>
      <c r="D65" s="113"/>
      <c r="E65" s="113"/>
      <c r="F65" s="113"/>
      <c r="H65" s="113"/>
      <c r="I65" s="113"/>
      <c r="J65" s="190" t="str">
        <f>'Bureaux de vote'!J4:K4</f>
        <v>Liste 1 RRPP</v>
      </c>
      <c r="K65" s="190"/>
      <c r="L65" s="190" t="str">
        <f>'Bureaux de vote'!L4:M4</f>
        <v>Liste 2 UPLD</v>
      </c>
      <c r="M65" s="190"/>
      <c r="N65" s="190" t="str">
        <f>'Bureaux de vote'!N4:O4</f>
        <v>Liste 3        Amuitahiraa Huiraatira</v>
      </c>
      <c r="O65" s="190"/>
      <c r="P65" s="190" t="str">
        <f>'Bureaux de vote'!P4:Q4</f>
        <v>Liste 4                         Te Ara Ti'a</v>
      </c>
      <c r="Q65" s="190"/>
      <c r="R65" s="190" t="str">
        <f>'Bureaux de vote'!R4:S4</f>
        <v>Liste 5                   Tahoeraa Huiraatira</v>
      </c>
      <c r="S65" s="190"/>
      <c r="T65" s="190" t="str">
        <f>'Bureaux de vote'!T4:U4</f>
        <v xml:space="preserve">Liste 6                    Tous Polynésiens </v>
      </c>
      <c r="U65" s="190"/>
      <c r="V65" s="190" t="str">
        <f>'Bureaux de vote'!V4:W4</f>
        <v>Liste 7                             Ia Tura to'u Fenua</v>
      </c>
      <c r="W65" s="190"/>
      <c r="X65" s="190" t="str">
        <f>'Bureaux de vote'!X4:Y4</f>
        <v>Liste 8                              Te Hiti Tau Api</v>
      </c>
      <c r="Y65" s="190"/>
      <c r="Z65" s="190" t="str">
        <f>'Bureaux de vote'!Z4:AA4</f>
        <v>Liste 9                               A Ti'a Porinetia</v>
      </c>
      <c r="AA65" s="190"/>
    </row>
    <row r="66" spans="1:30" ht="45">
      <c r="A66" s="62"/>
      <c r="B66" s="73" t="s">
        <v>85</v>
      </c>
      <c r="C66" s="70" t="s">
        <v>89</v>
      </c>
      <c r="D66" s="114" t="s">
        <v>92</v>
      </c>
      <c r="E66" s="114" t="s">
        <v>93</v>
      </c>
      <c r="F66" s="114" t="s">
        <v>74</v>
      </c>
      <c r="G66" s="70" t="s">
        <v>76</v>
      </c>
      <c r="H66" s="114" t="s">
        <v>75</v>
      </c>
      <c r="I66" s="136" t="s">
        <v>81</v>
      </c>
      <c r="J66" s="128" t="s">
        <v>77</v>
      </c>
      <c r="K66" s="47" t="s">
        <v>5</v>
      </c>
      <c r="L66" s="128" t="s">
        <v>77</v>
      </c>
      <c r="M66" s="47" t="s">
        <v>5</v>
      </c>
      <c r="N66" s="128" t="s">
        <v>77</v>
      </c>
      <c r="O66" s="47" t="s">
        <v>5</v>
      </c>
      <c r="P66" s="128" t="s">
        <v>77</v>
      </c>
      <c r="Q66" s="47" t="s">
        <v>5</v>
      </c>
      <c r="R66" s="128" t="s">
        <v>77</v>
      </c>
      <c r="S66" s="47" t="s">
        <v>5</v>
      </c>
      <c r="T66" s="128" t="s">
        <v>77</v>
      </c>
      <c r="U66" s="47" t="s">
        <v>5</v>
      </c>
      <c r="V66" s="128" t="s">
        <v>77</v>
      </c>
      <c r="W66" s="47" t="s">
        <v>5</v>
      </c>
      <c r="X66" s="128" t="s">
        <v>77</v>
      </c>
      <c r="Y66" s="47" t="s">
        <v>5</v>
      </c>
      <c r="Z66" s="128" t="s">
        <v>77</v>
      </c>
      <c r="AA66" s="47" t="s">
        <v>5</v>
      </c>
    </row>
    <row r="67" spans="1:30">
      <c r="A67" s="67" t="str">
        <f>A6</f>
        <v>1ère SECTION DES ÎLES DU VENT</v>
      </c>
      <c r="B67" s="65">
        <v>4</v>
      </c>
      <c r="C67" s="65">
        <f t="shared" ref="C67:AA67" si="0">C6</f>
        <v>41</v>
      </c>
      <c r="D67" s="115">
        <f t="shared" si="0"/>
        <v>48776</v>
      </c>
      <c r="E67" s="115">
        <f t="shared" si="0"/>
        <v>31783</v>
      </c>
      <c r="F67" s="115">
        <f t="shared" si="0"/>
        <v>16993</v>
      </c>
      <c r="G67" s="66">
        <f t="shared" si="0"/>
        <v>65.16114482532393</v>
      </c>
      <c r="H67" s="115">
        <f t="shared" si="0"/>
        <v>383</v>
      </c>
      <c r="I67" s="121">
        <f t="shared" si="0"/>
        <v>31400</v>
      </c>
      <c r="J67" s="129">
        <f t="shared" si="0"/>
        <v>269</v>
      </c>
      <c r="K67" s="34">
        <f t="shared" si="0"/>
        <v>0.85668789808917201</v>
      </c>
      <c r="L67" s="129">
        <f t="shared" si="0"/>
        <v>6432</v>
      </c>
      <c r="M67" s="35">
        <f t="shared" si="0"/>
        <v>20.484076433121018</v>
      </c>
      <c r="N67" s="129">
        <f t="shared" si="0"/>
        <v>59</v>
      </c>
      <c r="O67" s="34">
        <f t="shared" si="0"/>
        <v>0.18789808917197454</v>
      </c>
      <c r="P67" s="129">
        <f t="shared" si="0"/>
        <v>572</v>
      </c>
      <c r="Q67" s="35">
        <f t="shared" si="0"/>
        <v>1.8216560509554141</v>
      </c>
      <c r="R67" s="129">
        <f t="shared" si="0"/>
        <v>13596</v>
      </c>
      <c r="S67" s="34">
        <f t="shared" si="0"/>
        <v>43.29936305732484</v>
      </c>
      <c r="T67" s="129">
        <f t="shared" si="0"/>
        <v>1728</v>
      </c>
      <c r="U67" s="34">
        <f t="shared" si="0"/>
        <v>5.5031847133757967</v>
      </c>
      <c r="V67" s="129">
        <f t="shared" si="0"/>
        <v>1126</v>
      </c>
      <c r="W67" s="35">
        <f t="shared" si="0"/>
        <v>3.5859872611464971</v>
      </c>
      <c r="X67" s="129">
        <f t="shared" si="0"/>
        <v>681</v>
      </c>
      <c r="Y67" s="35">
        <f t="shared" si="0"/>
        <v>2.1687898089171975</v>
      </c>
      <c r="Z67" s="129">
        <f t="shared" si="0"/>
        <v>6937</v>
      </c>
      <c r="AA67" s="35">
        <f t="shared" si="0"/>
        <v>22.092356687898089</v>
      </c>
    </row>
    <row r="68" spans="1:30">
      <c r="A68" s="67" t="str">
        <f>A11</f>
        <v>2ème SECTION DES ÎLES DU VENT</v>
      </c>
      <c r="B68" s="65">
        <v>7</v>
      </c>
      <c r="C68" s="65">
        <f t="shared" ref="C68:AA68" si="1">C11</f>
        <v>48</v>
      </c>
      <c r="D68" s="115">
        <f t="shared" si="1"/>
        <v>55722</v>
      </c>
      <c r="E68" s="115">
        <f t="shared" si="1"/>
        <v>35642</v>
      </c>
      <c r="F68" s="115">
        <f t="shared" si="1"/>
        <v>20080</v>
      </c>
      <c r="G68" s="66">
        <f t="shared" si="1"/>
        <v>63.963963963963963</v>
      </c>
      <c r="H68" s="115">
        <f t="shared" si="1"/>
        <v>439</v>
      </c>
      <c r="I68" s="122">
        <f t="shared" si="1"/>
        <v>35203</v>
      </c>
      <c r="J68" s="129">
        <f t="shared" si="1"/>
        <v>245</v>
      </c>
      <c r="K68" s="34">
        <f t="shared" si="1"/>
        <v>0.69596341220918667</v>
      </c>
      <c r="L68" s="129">
        <f t="shared" si="1"/>
        <v>8197</v>
      </c>
      <c r="M68" s="34">
        <f t="shared" si="1"/>
        <v>23.284947305627362</v>
      </c>
      <c r="N68" s="129">
        <f t="shared" si="1"/>
        <v>107</v>
      </c>
      <c r="O68" s="34">
        <f t="shared" si="1"/>
        <v>0.303951367781155</v>
      </c>
      <c r="P68" s="129">
        <f t="shared" si="1"/>
        <v>1277</v>
      </c>
      <c r="Q68" s="34">
        <f t="shared" si="1"/>
        <v>3.6275317444535977</v>
      </c>
      <c r="R68" s="129">
        <f t="shared" si="1"/>
        <v>15108</v>
      </c>
      <c r="S68" s="34">
        <f t="shared" si="1"/>
        <v>42.916796863903642</v>
      </c>
      <c r="T68" s="129">
        <f t="shared" si="1"/>
        <v>2352</v>
      </c>
      <c r="U68" s="34">
        <f t="shared" si="1"/>
        <v>6.6812487572081931</v>
      </c>
      <c r="V68" s="129">
        <f t="shared" si="1"/>
        <v>1774</v>
      </c>
      <c r="W68" s="34">
        <f t="shared" si="1"/>
        <v>5.0393432377922336</v>
      </c>
      <c r="X68" s="129">
        <f t="shared" si="1"/>
        <v>893</v>
      </c>
      <c r="Y68" s="34">
        <f t="shared" si="1"/>
        <v>2.5367156208277701</v>
      </c>
      <c r="Z68" s="129">
        <f t="shared" si="1"/>
        <v>5250</v>
      </c>
      <c r="AA68" s="34">
        <f t="shared" si="1"/>
        <v>14.91350169019686</v>
      </c>
    </row>
    <row r="69" spans="1:30">
      <c r="A69" s="67" t="str">
        <f>A19</f>
        <v>3ème SECTION DES ÎLES DU VENT</v>
      </c>
      <c r="B69" s="65">
        <v>2</v>
      </c>
      <c r="C69" s="65">
        <f t="shared" ref="C69:AA69" si="2">C19</f>
        <v>28</v>
      </c>
      <c r="D69" s="115">
        <f t="shared" si="2"/>
        <v>34992</v>
      </c>
      <c r="E69" s="115">
        <f t="shared" si="2"/>
        <v>23805</v>
      </c>
      <c r="F69" s="115">
        <f t="shared" si="2"/>
        <v>11187</v>
      </c>
      <c r="G69" s="66">
        <f t="shared" si="2"/>
        <v>68.029835390946502</v>
      </c>
      <c r="H69" s="115">
        <f t="shared" si="2"/>
        <v>331</v>
      </c>
      <c r="I69" s="122">
        <f t="shared" si="2"/>
        <v>23474</v>
      </c>
      <c r="J69" s="129">
        <f t="shared" si="2"/>
        <v>176</v>
      </c>
      <c r="K69" s="34">
        <f t="shared" si="2"/>
        <v>0.7497656982193065</v>
      </c>
      <c r="L69" s="129">
        <f t="shared" si="2"/>
        <v>6894</v>
      </c>
      <c r="M69" s="34">
        <f t="shared" si="2"/>
        <v>29.368663201840334</v>
      </c>
      <c r="N69" s="129">
        <f t="shared" si="2"/>
        <v>52</v>
      </c>
      <c r="O69" s="34">
        <f t="shared" si="2"/>
        <v>0.2215216835647951</v>
      </c>
      <c r="P69" s="129">
        <f t="shared" si="2"/>
        <v>434</v>
      </c>
      <c r="Q69" s="34">
        <f t="shared" si="2"/>
        <v>1.8488540512907898</v>
      </c>
      <c r="R69" s="129">
        <f t="shared" si="2"/>
        <v>8070</v>
      </c>
      <c r="S69" s="34">
        <f t="shared" si="2"/>
        <v>34.3784612763057</v>
      </c>
      <c r="T69" s="129">
        <f t="shared" si="2"/>
        <v>992</v>
      </c>
      <c r="U69" s="34">
        <f t="shared" si="2"/>
        <v>4.2259521172360914</v>
      </c>
      <c r="V69" s="129">
        <f t="shared" si="2"/>
        <v>730</v>
      </c>
      <c r="W69" s="34">
        <f t="shared" si="2"/>
        <v>3.1098236346596235</v>
      </c>
      <c r="X69" s="129">
        <f t="shared" si="2"/>
        <v>488</v>
      </c>
      <c r="Y69" s="34">
        <f t="shared" si="2"/>
        <v>2.0788957996080768</v>
      </c>
      <c r="Z69" s="129">
        <f t="shared" si="2"/>
        <v>5638</v>
      </c>
      <c r="AA69" s="34">
        <f t="shared" si="2"/>
        <v>24.018062537275284</v>
      </c>
    </row>
    <row r="70" spans="1:30">
      <c r="A70" s="67" t="str">
        <f>A22</f>
        <v>SECTION DES ÎLES SOUS LE VENT</v>
      </c>
      <c r="B70" s="65">
        <v>7</v>
      </c>
      <c r="C70" s="65">
        <f t="shared" ref="C70:AA70" si="3">C22</f>
        <v>34</v>
      </c>
      <c r="D70" s="115">
        <f t="shared" si="3"/>
        <v>26706</v>
      </c>
      <c r="E70" s="115">
        <f t="shared" si="3"/>
        <v>19272</v>
      </c>
      <c r="F70" s="115">
        <f t="shared" si="3"/>
        <v>7434</v>
      </c>
      <c r="G70" s="66">
        <f t="shared" si="3"/>
        <v>72.163558750842498</v>
      </c>
      <c r="H70" s="115">
        <f t="shared" si="3"/>
        <v>190</v>
      </c>
      <c r="I70" s="122">
        <f t="shared" si="3"/>
        <v>19082</v>
      </c>
      <c r="J70" s="129">
        <f t="shared" si="3"/>
        <v>93</v>
      </c>
      <c r="K70" s="34">
        <f t="shared" si="3"/>
        <v>0.48737029661461062</v>
      </c>
      <c r="L70" s="129">
        <f t="shared" si="3"/>
        <v>4822</v>
      </c>
      <c r="M70" s="34">
        <f t="shared" si="3"/>
        <v>25.269887852426372</v>
      </c>
      <c r="N70" s="129">
        <f t="shared" si="3"/>
        <v>95</v>
      </c>
      <c r="O70" s="34">
        <f t="shared" si="3"/>
        <v>0.49785137826223669</v>
      </c>
      <c r="P70" s="129">
        <f t="shared" si="3"/>
        <v>1150</v>
      </c>
      <c r="Q70" s="34">
        <f t="shared" si="3"/>
        <v>6.02662194738497</v>
      </c>
      <c r="R70" s="129">
        <f t="shared" si="3"/>
        <v>5826</v>
      </c>
      <c r="S70" s="34">
        <f t="shared" si="3"/>
        <v>30.531390839534637</v>
      </c>
      <c r="T70" s="129">
        <f t="shared" si="3"/>
        <v>844</v>
      </c>
      <c r="U70" s="34">
        <f t="shared" si="3"/>
        <v>4.4230164552981872</v>
      </c>
      <c r="V70" s="129">
        <f t="shared" si="3"/>
        <v>485</v>
      </c>
      <c r="W70" s="34">
        <f t="shared" si="3"/>
        <v>2.5416622995493134</v>
      </c>
      <c r="X70" s="129">
        <f t="shared" si="3"/>
        <v>320</v>
      </c>
      <c r="Y70" s="34">
        <f t="shared" si="3"/>
        <v>1.6769730636201658</v>
      </c>
      <c r="Z70" s="129">
        <f t="shared" si="3"/>
        <v>5447</v>
      </c>
      <c r="AA70" s="34">
        <f t="shared" si="3"/>
        <v>28.545225867309505</v>
      </c>
    </row>
    <row r="71" spans="1:30">
      <c r="A71" s="67" t="str">
        <f>A30</f>
        <v>SECTION DES TUAMOTU OUEST</v>
      </c>
      <c r="B71" s="65">
        <v>5</v>
      </c>
      <c r="C71" s="65">
        <f t="shared" ref="C71:AA71" si="4">C30</f>
        <v>17</v>
      </c>
      <c r="D71" s="115">
        <f t="shared" si="4"/>
        <v>7495</v>
      </c>
      <c r="E71" s="115">
        <f t="shared" si="4"/>
        <v>5147</v>
      </c>
      <c r="F71" s="115">
        <f t="shared" si="4"/>
        <v>2348</v>
      </c>
      <c r="G71" s="66">
        <f t="shared" si="4"/>
        <v>68.672448298865902</v>
      </c>
      <c r="H71" s="115">
        <f t="shared" si="4"/>
        <v>139</v>
      </c>
      <c r="I71" s="122">
        <f t="shared" si="4"/>
        <v>5008</v>
      </c>
      <c r="J71" s="129">
        <f t="shared" si="4"/>
        <v>22</v>
      </c>
      <c r="K71" s="34">
        <f t="shared" si="4"/>
        <v>0.43929712460063897</v>
      </c>
      <c r="L71" s="129">
        <f t="shared" si="4"/>
        <v>1171</v>
      </c>
      <c r="M71" s="34">
        <f t="shared" si="4"/>
        <v>23.38258785942492</v>
      </c>
      <c r="N71" s="129">
        <f t="shared" si="4"/>
        <v>10</v>
      </c>
      <c r="O71" s="34">
        <f t="shared" si="4"/>
        <v>0.19968051118210861</v>
      </c>
      <c r="P71" s="129">
        <f t="shared" si="4"/>
        <v>334</v>
      </c>
      <c r="Q71" s="34">
        <f t="shared" si="4"/>
        <v>6.6693290734824284</v>
      </c>
      <c r="R71" s="129">
        <f t="shared" si="4"/>
        <v>2124</v>
      </c>
      <c r="S71" s="34">
        <f t="shared" si="4"/>
        <v>42.412140575079874</v>
      </c>
      <c r="T71" s="129">
        <f t="shared" si="4"/>
        <v>584</v>
      </c>
      <c r="U71" s="34">
        <f t="shared" si="4"/>
        <v>11.661341853035143</v>
      </c>
      <c r="V71" s="129">
        <f t="shared" si="4"/>
        <v>89</v>
      </c>
      <c r="W71" s="34">
        <f t="shared" si="4"/>
        <v>1.7771565495207666</v>
      </c>
      <c r="X71" s="129">
        <f t="shared" si="4"/>
        <v>156</v>
      </c>
      <c r="Y71" s="34">
        <f t="shared" si="4"/>
        <v>3.1150159744408943</v>
      </c>
      <c r="Z71" s="129">
        <f t="shared" si="4"/>
        <v>518</v>
      </c>
      <c r="AA71" s="34">
        <f t="shared" si="4"/>
        <v>10.343450479233226</v>
      </c>
    </row>
    <row r="72" spans="1:30">
      <c r="A72" s="67" t="str">
        <f>A36</f>
        <v>SECTION DES TUAMOTU EST ET GAMBIER</v>
      </c>
      <c r="B72" s="65">
        <v>12</v>
      </c>
      <c r="C72" s="65">
        <f t="shared" ref="C72:AA72" si="5">C36</f>
        <v>26</v>
      </c>
      <c r="D72" s="115">
        <f t="shared" si="5"/>
        <v>5677</v>
      </c>
      <c r="E72" s="115">
        <f t="shared" si="5"/>
        <v>4070</v>
      </c>
      <c r="F72" s="115">
        <f t="shared" si="5"/>
        <v>1607</v>
      </c>
      <c r="G72" s="66">
        <f t="shared" si="5"/>
        <v>71.692795490576017</v>
      </c>
      <c r="H72" s="115">
        <f t="shared" si="5"/>
        <v>54</v>
      </c>
      <c r="I72" s="122">
        <f t="shared" si="5"/>
        <v>4016</v>
      </c>
      <c r="J72" s="129">
        <f t="shared" si="5"/>
        <v>20</v>
      </c>
      <c r="K72" s="34">
        <f t="shared" si="5"/>
        <v>0.49800796812749004</v>
      </c>
      <c r="L72" s="129">
        <f t="shared" si="5"/>
        <v>670</v>
      </c>
      <c r="M72" s="34">
        <f t="shared" si="5"/>
        <v>16.683266932270914</v>
      </c>
      <c r="N72" s="129">
        <f t="shared" si="5"/>
        <v>10</v>
      </c>
      <c r="O72" s="34">
        <f t="shared" si="5"/>
        <v>0.24900398406374502</v>
      </c>
      <c r="P72" s="129">
        <f t="shared" si="5"/>
        <v>115</v>
      </c>
      <c r="Q72" s="34">
        <f t="shared" si="5"/>
        <v>2.8635458167330676</v>
      </c>
      <c r="R72" s="129">
        <f t="shared" si="5"/>
        <v>2183</v>
      </c>
      <c r="S72" s="34">
        <f t="shared" si="5"/>
        <v>54.357569721115539</v>
      </c>
      <c r="T72" s="129">
        <f t="shared" si="5"/>
        <v>130</v>
      </c>
      <c r="U72" s="34">
        <f t="shared" si="5"/>
        <v>3.237051792828685</v>
      </c>
      <c r="V72" s="129">
        <f t="shared" si="5"/>
        <v>64</v>
      </c>
      <c r="W72" s="34">
        <f t="shared" si="5"/>
        <v>1.593625498007968</v>
      </c>
      <c r="X72" s="129">
        <f t="shared" si="5"/>
        <v>321</v>
      </c>
      <c r="Y72" s="34">
        <f t="shared" si="5"/>
        <v>7.9930278884462149</v>
      </c>
      <c r="Z72" s="129">
        <f t="shared" si="5"/>
        <v>503</v>
      </c>
      <c r="AA72" s="34">
        <f t="shared" si="5"/>
        <v>12.524900398406375</v>
      </c>
    </row>
    <row r="73" spans="1:30">
      <c r="A73" s="67" t="str">
        <f>A49</f>
        <v>SECTION DES MARQUISES</v>
      </c>
      <c r="B73" s="65">
        <v>6</v>
      </c>
      <c r="C73" s="65">
        <f t="shared" ref="C73:AA73" si="6">C49</f>
        <v>25</v>
      </c>
      <c r="D73" s="115">
        <f t="shared" si="6"/>
        <v>7107</v>
      </c>
      <c r="E73" s="115">
        <f t="shared" si="6"/>
        <v>5475</v>
      </c>
      <c r="F73" s="115">
        <f t="shared" si="6"/>
        <v>1632</v>
      </c>
      <c r="G73" s="66">
        <f t="shared" si="6"/>
        <v>77.036724356268465</v>
      </c>
      <c r="H73" s="115">
        <f t="shared" si="6"/>
        <v>51</v>
      </c>
      <c r="I73" s="122">
        <f t="shared" si="6"/>
        <v>5424</v>
      </c>
      <c r="J73" s="129">
        <f t="shared" si="6"/>
        <v>37</v>
      </c>
      <c r="K73" s="34">
        <f t="shared" si="6"/>
        <v>0.68215339233038352</v>
      </c>
      <c r="L73" s="129">
        <f t="shared" si="6"/>
        <v>1391</v>
      </c>
      <c r="M73" s="34">
        <f t="shared" si="6"/>
        <v>25.645280235988199</v>
      </c>
      <c r="N73" s="129">
        <f t="shared" si="6"/>
        <v>73</v>
      </c>
      <c r="O73" s="34">
        <f t="shared" si="6"/>
        <v>1.3458702064896755</v>
      </c>
      <c r="P73" s="129">
        <f t="shared" si="6"/>
        <v>62</v>
      </c>
      <c r="Q73" s="34">
        <f t="shared" si="6"/>
        <v>1.1430678466076696</v>
      </c>
      <c r="R73" s="129">
        <f t="shared" si="6"/>
        <v>2220</v>
      </c>
      <c r="S73" s="34">
        <f t="shared" si="6"/>
        <v>40.929203539823014</v>
      </c>
      <c r="T73" s="129">
        <f t="shared" si="6"/>
        <v>525</v>
      </c>
      <c r="U73" s="34">
        <f t="shared" si="6"/>
        <v>9.6792035398230087</v>
      </c>
      <c r="V73" s="129">
        <f t="shared" si="6"/>
        <v>154</v>
      </c>
      <c r="W73" s="34">
        <f t="shared" si="6"/>
        <v>2.8392330383480826</v>
      </c>
      <c r="X73" s="129">
        <f t="shared" si="6"/>
        <v>134</v>
      </c>
      <c r="Y73" s="34">
        <f t="shared" si="6"/>
        <v>2.4705014749262539</v>
      </c>
      <c r="Z73" s="129">
        <f t="shared" si="6"/>
        <v>828</v>
      </c>
      <c r="AA73" s="34">
        <f t="shared" si="6"/>
        <v>15.265486725663715</v>
      </c>
    </row>
    <row r="74" spans="1:30">
      <c r="A74" s="67" t="str">
        <f>A56</f>
        <v>SECTION DES AUSTRALES</v>
      </c>
      <c r="B74" s="65">
        <v>5</v>
      </c>
      <c r="C74" s="65">
        <f t="shared" ref="C74:AA74" si="7">C56</f>
        <v>14</v>
      </c>
      <c r="D74" s="115">
        <f t="shared" si="7"/>
        <v>5360</v>
      </c>
      <c r="E74" s="115">
        <f t="shared" si="7"/>
        <v>4195</v>
      </c>
      <c r="F74" s="115">
        <f t="shared" si="7"/>
        <v>1165</v>
      </c>
      <c r="G74" s="66">
        <f t="shared" si="7"/>
        <v>78.264925373134332</v>
      </c>
      <c r="H74" s="115">
        <f t="shared" si="7"/>
        <v>34</v>
      </c>
      <c r="I74" s="122">
        <f t="shared" si="7"/>
        <v>4161</v>
      </c>
      <c r="J74" s="129">
        <f t="shared" si="7"/>
        <v>23</v>
      </c>
      <c r="K74" s="34">
        <f t="shared" si="7"/>
        <v>0.55275174236962266</v>
      </c>
      <c r="L74" s="129">
        <f t="shared" si="7"/>
        <v>1204</v>
      </c>
      <c r="M74" s="34">
        <f t="shared" si="7"/>
        <v>28.935352078827204</v>
      </c>
      <c r="N74" s="129">
        <f t="shared" si="7"/>
        <v>46</v>
      </c>
      <c r="O74" s="34">
        <f t="shared" si="7"/>
        <v>1.1055034847392453</v>
      </c>
      <c r="P74" s="129">
        <f t="shared" si="7"/>
        <v>12</v>
      </c>
      <c r="Q74" s="34">
        <f t="shared" si="7"/>
        <v>0.28839221341023791</v>
      </c>
      <c r="R74" s="129">
        <f t="shared" si="7"/>
        <v>2189</v>
      </c>
      <c r="S74" s="34">
        <f t="shared" si="7"/>
        <v>52.607546262917573</v>
      </c>
      <c r="T74" s="129">
        <f t="shared" si="7"/>
        <v>138</v>
      </c>
      <c r="U74" s="34">
        <f t="shared" si="7"/>
        <v>3.3165104542177359</v>
      </c>
      <c r="V74" s="129">
        <f t="shared" si="7"/>
        <v>131</v>
      </c>
      <c r="W74" s="34">
        <f t="shared" si="7"/>
        <v>3.1482816630617636</v>
      </c>
      <c r="X74" s="129">
        <f t="shared" si="7"/>
        <v>86</v>
      </c>
      <c r="Y74" s="34">
        <f t="shared" si="7"/>
        <v>2.0668108627733717</v>
      </c>
      <c r="Z74" s="129">
        <f t="shared" si="7"/>
        <v>332</v>
      </c>
      <c r="AA74" s="34">
        <f t="shared" si="7"/>
        <v>7.9788512376832488</v>
      </c>
    </row>
    <row r="75" spans="1:30" ht="15.75" thickBot="1">
      <c r="A75" s="7"/>
      <c r="B75" s="1"/>
      <c r="C75" s="1"/>
      <c r="D75" s="129"/>
      <c r="E75" s="129"/>
      <c r="F75" s="129"/>
      <c r="G75" s="1"/>
      <c r="H75" s="129"/>
      <c r="I75" s="137"/>
      <c r="J75" s="129"/>
      <c r="K75" s="7"/>
      <c r="L75" s="129"/>
      <c r="M75" s="7"/>
      <c r="N75" s="129"/>
      <c r="O75" s="7"/>
      <c r="P75" s="129"/>
      <c r="Q75" s="7"/>
      <c r="R75" s="129"/>
      <c r="S75" s="7"/>
      <c r="T75" s="129"/>
      <c r="U75" s="7"/>
      <c r="V75" s="129"/>
      <c r="W75" s="7"/>
      <c r="X75" s="129"/>
      <c r="Y75" s="7"/>
      <c r="Z75" s="129"/>
      <c r="AA75" s="7"/>
    </row>
    <row r="76" spans="1:30" ht="15.75" thickBot="1">
      <c r="A76" s="48" t="s">
        <v>90</v>
      </c>
      <c r="B76" s="49">
        <f>SUM(B67:B74)</f>
        <v>48</v>
      </c>
      <c r="C76" s="49">
        <f>SUM(C67:C74)</f>
        <v>233</v>
      </c>
      <c r="D76" s="116">
        <f>SUM(D67:D74)</f>
        <v>191835</v>
      </c>
      <c r="E76" s="116">
        <f>SUM(E67:E74)</f>
        <v>129389</v>
      </c>
      <c r="F76" s="116">
        <f>SUM(F67:F74)</f>
        <v>62446</v>
      </c>
      <c r="G76" s="53">
        <f>E76/D76*100</f>
        <v>67.448067349545184</v>
      </c>
      <c r="H76" s="116">
        <f>SUM(H67:H74)</f>
        <v>1621</v>
      </c>
      <c r="I76" s="124">
        <f>SUM(I67:I74)</f>
        <v>127768</v>
      </c>
      <c r="J76" s="116">
        <f>SUM(J67:J74)</f>
        <v>885</v>
      </c>
      <c r="K76" s="54">
        <f>J76/$I76*100</f>
        <v>0.69266169933003574</v>
      </c>
      <c r="L76" s="116">
        <f>SUM(L67:L74)</f>
        <v>30781</v>
      </c>
      <c r="M76" s="54">
        <f>L76/$I76*100</f>
        <v>24.091321770709413</v>
      </c>
      <c r="N76" s="116">
        <f>SUM(N67:N74)</f>
        <v>452</v>
      </c>
      <c r="O76" s="54">
        <f>N76/$I76*100</f>
        <v>0.353766201239747</v>
      </c>
      <c r="P76" s="116">
        <f>SUM(P67:P74)</f>
        <v>3956</v>
      </c>
      <c r="Q76" s="54">
        <f>P76/$I76*100</f>
        <v>3.0962369294346002</v>
      </c>
      <c r="R76" s="116">
        <f>SUM(R67:R74)</f>
        <v>51316</v>
      </c>
      <c r="S76" s="54">
        <f>R76/$I76*100</f>
        <v>40.163421200926678</v>
      </c>
      <c r="T76" s="116">
        <f>SUM(T67:T74)</f>
        <v>7293</v>
      </c>
      <c r="U76" s="54">
        <f>T76/$I76*100</f>
        <v>5.7080020036315817</v>
      </c>
      <c r="V76" s="116">
        <f>SUM(V67:V74)</f>
        <v>4553</v>
      </c>
      <c r="W76" s="54">
        <f>V76/$I76*100</f>
        <v>3.5634900757623189</v>
      </c>
      <c r="X76" s="116">
        <f>SUM(X67:X74)</f>
        <v>3079</v>
      </c>
      <c r="Y76" s="54">
        <f>X76/$I76*100</f>
        <v>2.409836578799073</v>
      </c>
      <c r="Z76" s="116">
        <f>SUM(Z67:Z74)</f>
        <v>25453</v>
      </c>
      <c r="AA76" s="54">
        <f>Z76/$I76*100</f>
        <v>19.921263540166549</v>
      </c>
    </row>
    <row r="78" spans="1:30" ht="15.75">
      <c r="A78" s="83"/>
      <c r="B78" s="83"/>
      <c r="C78" s="188" t="s">
        <v>198</v>
      </c>
      <c r="D78" s="188"/>
      <c r="E78" s="188"/>
      <c r="F78" s="188"/>
      <c r="G78" s="188"/>
      <c r="H78" s="186">
        <f>G76</f>
        <v>67.448067349545184</v>
      </c>
      <c r="I78" s="83"/>
      <c r="J78" s="139"/>
      <c r="K78" s="83"/>
      <c r="L78" s="139"/>
      <c r="M78" s="83"/>
      <c r="N78" s="139"/>
      <c r="O78" s="83"/>
      <c r="P78" s="139"/>
      <c r="Q78" s="83"/>
      <c r="R78" s="139"/>
      <c r="S78" s="83"/>
      <c r="T78" s="139"/>
      <c r="U78" s="83"/>
      <c r="V78" s="139"/>
      <c r="W78" s="83"/>
      <c r="X78" s="139"/>
      <c r="Y78" s="83"/>
      <c r="Z78" s="139"/>
      <c r="AA78" s="83"/>
      <c r="AB78" s="83"/>
      <c r="AC78" s="83"/>
      <c r="AD78" s="83"/>
    </row>
    <row r="79" spans="1:30" ht="15.75">
      <c r="A79" s="83"/>
      <c r="B79" s="83"/>
      <c r="C79" s="83"/>
      <c r="D79" s="187"/>
      <c r="E79" s="187"/>
      <c r="F79" s="187"/>
      <c r="G79" s="187"/>
      <c r="H79" s="187"/>
      <c r="I79" s="83"/>
      <c r="J79" s="139"/>
      <c r="K79" s="83"/>
      <c r="L79" s="139"/>
      <c r="M79" s="83"/>
      <c r="N79" s="139"/>
      <c r="O79" s="83"/>
      <c r="P79" s="139"/>
      <c r="Q79" s="83"/>
      <c r="R79" s="139"/>
      <c r="S79" s="83"/>
      <c r="T79" s="139"/>
      <c r="U79" s="83"/>
      <c r="V79" s="139"/>
      <c r="W79" s="83"/>
      <c r="X79" s="139"/>
      <c r="Y79" s="83"/>
      <c r="Z79" s="139"/>
      <c r="AA79" s="83"/>
      <c r="AB79" s="83"/>
      <c r="AC79" s="83"/>
      <c r="AD79" s="83"/>
    </row>
    <row r="80" spans="1:30" ht="15.75">
      <c r="A80" s="83"/>
      <c r="B80" s="83"/>
      <c r="C80" s="188" t="s">
        <v>197</v>
      </c>
      <c r="D80" s="188"/>
      <c r="E80" s="188"/>
      <c r="F80" s="188"/>
      <c r="G80" s="188"/>
      <c r="H80" s="186">
        <f>'Bureaux de vote'!H304</f>
        <v>66.603070346912702</v>
      </c>
      <c r="I80" s="83"/>
      <c r="J80" s="139"/>
      <c r="K80" s="83"/>
      <c r="L80" s="139"/>
      <c r="M80" s="83"/>
      <c r="N80" s="139"/>
      <c r="O80" s="83"/>
      <c r="P80" s="139"/>
      <c r="Q80" s="83"/>
      <c r="R80" s="139"/>
      <c r="S80" s="83"/>
      <c r="T80" s="139"/>
      <c r="U80" s="83"/>
      <c r="V80" s="139"/>
      <c r="W80" s="83"/>
      <c r="X80" s="139"/>
      <c r="Y80" s="83"/>
      <c r="Z80" s="139"/>
      <c r="AA80" s="83"/>
      <c r="AB80" s="83"/>
      <c r="AC80" s="83"/>
      <c r="AD80" s="83"/>
    </row>
    <row r="81" spans="1:30">
      <c r="A81" s="83"/>
      <c r="B81" s="83"/>
      <c r="C81" s="83"/>
      <c r="D81" s="83"/>
      <c r="E81" s="83"/>
      <c r="F81" s="83"/>
      <c r="G81" s="83"/>
      <c r="H81" s="83"/>
      <c r="I81" s="83"/>
      <c r="J81" s="139"/>
      <c r="K81" s="83"/>
      <c r="L81" s="139"/>
      <c r="M81" s="83"/>
      <c r="N81" s="139"/>
      <c r="O81" s="83"/>
      <c r="P81" s="139"/>
      <c r="Q81" s="83"/>
      <c r="R81" s="139"/>
      <c r="S81" s="83"/>
      <c r="T81" s="139"/>
      <c r="U81" s="83"/>
      <c r="V81" s="139"/>
      <c r="W81" s="83"/>
      <c r="X81" s="139"/>
      <c r="Y81" s="83"/>
      <c r="Z81" s="139"/>
      <c r="AA81" s="83"/>
      <c r="AB81" s="83"/>
      <c r="AC81" s="83"/>
      <c r="AD81" s="83"/>
    </row>
    <row r="82" spans="1:30">
      <c r="A82" s="83"/>
      <c r="B82" s="83"/>
      <c r="C82" s="83"/>
      <c r="D82" s="83"/>
      <c r="E82" s="83"/>
      <c r="F82" s="83"/>
      <c r="G82" s="83"/>
      <c r="H82" s="83"/>
      <c r="I82" s="83"/>
      <c r="J82" s="139"/>
      <c r="K82" s="83"/>
      <c r="L82" s="139"/>
      <c r="M82" s="83"/>
      <c r="N82" s="139"/>
      <c r="O82" s="83"/>
      <c r="P82" s="139"/>
      <c r="Q82" s="83"/>
      <c r="R82" s="139"/>
      <c r="S82" s="83"/>
      <c r="T82" s="139"/>
      <c r="U82" s="83"/>
      <c r="V82" s="139"/>
      <c r="W82" s="83"/>
      <c r="X82" s="139"/>
      <c r="Y82" s="83"/>
      <c r="Z82" s="139"/>
      <c r="AA82" s="83"/>
      <c r="AB82" s="83"/>
      <c r="AC82" s="83"/>
      <c r="AD82" s="83"/>
    </row>
    <row r="83" spans="1:30">
      <c r="A83" s="83"/>
      <c r="B83" s="83"/>
      <c r="C83" s="83"/>
      <c r="D83" s="83"/>
      <c r="E83" s="83"/>
      <c r="F83" s="83"/>
      <c r="G83" s="83"/>
      <c r="H83" s="83"/>
      <c r="I83" s="83"/>
      <c r="J83" s="139"/>
      <c r="K83" s="83"/>
      <c r="L83" s="139"/>
      <c r="M83" s="83"/>
      <c r="N83" s="139"/>
      <c r="O83" s="83"/>
      <c r="P83" s="139"/>
      <c r="Q83" s="83"/>
      <c r="R83" s="139"/>
      <c r="S83" s="83"/>
      <c r="T83" s="139"/>
      <c r="U83" s="83"/>
      <c r="V83" s="139"/>
      <c r="W83" s="83"/>
      <c r="X83" s="139"/>
      <c r="Y83" s="83"/>
      <c r="Z83" s="139"/>
      <c r="AA83" s="83"/>
      <c r="AB83" s="83"/>
      <c r="AC83" s="83"/>
      <c r="AD83" s="83"/>
    </row>
    <row r="84" spans="1:30">
      <c r="A84" s="83"/>
      <c r="B84" s="83"/>
      <c r="C84" s="83"/>
      <c r="D84" s="83"/>
      <c r="E84" s="83"/>
      <c r="F84" s="83"/>
      <c r="G84" s="83"/>
      <c r="H84" s="83"/>
      <c r="I84" s="83"/>
      <c r="J84" s="139"/>
      <c r="K84" s="83"/>
      <c r="L84" s="139"/>
      <c r="M84" s="83"/>
      <c r="N84" s="139"/>
      <c r="O84" s="83"/>
      <c r="P84" s="139"/>
      <c r="Q84" s="83"/>
      <c r="R84" s="139"/>
      <c r="S84" s="83"/>
      <c r="T84" s="139"/>
      <c r="U84" s="83"/>
      <c r="V84" s="139"/>
      <c r="W84" s="83"/>
      <c r="X84" s="139"/>
      <c r="Y84" s="83"/>
      <c r="Z84" s="139"/>
      <c r="AA84" s="83"/>
      <c r="AB84" s="83"/>
      <c r="AC84" s="83"/>
      <c r="AD84" s="83"/>
    </row>
    <row r="85" spans="1:30">
      <c r="A85" s="83"/>
      <c r="B85" s="83"/>
      <c r="C85" s="83"/>
      <c r="D85" s="83"/>
      <c r="E85" s="83"/>
      <c r="F85" s="83"/>
      <c r="G85" s="83"/>
      <c r="H85" s="83"/>
      <c r="I85" s="83"/>
      <c r="J85" s="139"/>
      <c r="K85" s="83"/>
      <c r="L85" s="139"/>
      <c r="M85" s="83"/>
      <c r="N85" s="139"/>
      <c r="O85" s="83"/>
      <c r="P85" s="139"/>
      <c r="Q85" s="83"/>
      <c r="R85" s="139"/>
      <c r="S85" s="83"/>
      <c r="T85" s="139"/>
      <c r="U85" s="83"/>
      <c r="V85" s="139"/>
      <c r="W85" s="83"/>
      <c r="X85" s="139"/>
      <c r="Y85" s="83"/>
      <c r="Z85" s="139"/>
      <c r="AA85" s="83"/>
      <c r="AB85" s="83"/>
      <c r="AC85" s="83"/>
      <c r="AD85" s="83"/>
    </row>
    <row r="86" spans="1:30">
      <c r="A86" s="83"/>
      <c r="B86" s="83"/>
      <c r="C86" s="83"/>
      <c r="D86" s="83"/>
      <c r="E86" s="83"/>
      <c r="F86" s="83"/>
      <c r="G86" s="83"/>
      <c r="H86" s="83"/>
      <c r="I86" s="83"/>
      <c r="J86" s="139"/>
      <c r="K86" s="83"/>
      <c r="L86" s="139"/>
      <c r="M86" s="83"/>
      <c r="N86" s="139"/>
      <c r="O86" s="83"/>
      <c r="P86" s="139"/>
      <c r="Q86" s="83"/>
      <c r="R86" s="139"/>
      <c r="S86" s="83"/>
      <c r="T86" s="139"/>
      <c r="U86" s="83"/>
      <c r="V86" s="139"/>
      <c r="W86" s="83"/>
      <c r="X86" s="139"/>
      <c r="Y86" s="83"/>
      <c r="Z86" s="139"/>
      <c r="AA86" s="83"/>
      <c r="AB86" s="83"/>
      <c r="AC86" s="83"/>
      <c r="AD86" s="83"/>
    </row>
    <row r="87" spans="1:30">
      <c r="A87" s="83"/>
      <c r="B87" s="83"/>
      <c r="C87" s="83"/>
      <c r="D87" s="83"/>
      <c r="E87" s="83"/>
      <c r="F87" s="83"/>
      <c r="G87" s="83"/>
      <c r="H87" s="83"/>
      <c r="I87" s="83"/>
      <c r="J87" s="139"/>
      <c r="K87" s="83"/>
      <c r="L87" s="139"/>
      <c r="M87" s="83"/>
      <c r="N87" s="139"/>
      <c r="O87" s="83"/>
      <c r="P87" s="139"/>
      <c r="Q87" s="83"/>
      <c r="R87" s="139"/>
      <c r="S87" s="83"/>
      <c r="T87" s="139"/>
      <c r="U87" s="83"/>
      <c r="V87" s="139"/>
      <c r="W87" s="83"/>
      <c r="X87" s="139"/>
      <c r="Y87" s="83"/>
      <c r="Z87" s="139"/>
      <c r="AA87" s="83"/>
      <c r="AB87" s="83"/>
      <c r="AC87" s="83"/>
      <c r="AD87" s="83"/>
    </row>
    <row r="88" spans="1:30">
      <c r="A88" s="83"/>
      <c r="B88" s="83"/>
      <c r="C88" s="83"/>
      <c r="D88" s="83"/>
      <c r="E88" s="83"/>
      <c r="F88" s="83"/>
      <c r="G88" s="83"/>
      <c r="H88" s="83"/>
      <c r="I88" s="83"/>
      <c r="J88" s="139"/>
      <c r="K88" s="83"/>
      <c r="L88" s="139"/>
      <c r="M88" s="83"/>
      <c r="N88" s="139"/>
      <c r="O88" s="83"/>
      <c r="P88" s="139"/>
      <c r="Q88" s="83"/>
      <c r="R88" s="139"/>
      <c r="S88" s="83"/>
      <c r="T88" s="139"/>
      <c r="U88" s="83"/>
      <c r="V88" s="139"/>
      <c r="W88" s="83"/>
      <c r="X88" s="139"/>
      <c r="Y88" s="83"/>
      <c r="Z88" s="139"/>
      <c r="AA88" s="83"/>
      <c r="AB88" s="83"/>
      <c r="AC88" s="83"/>
      <c r="AD88" s="83"/>
    </row>
    <row r="89" spans="1:30">
      <c r="A89" s="83"/>
      <c r="B89" s="83"/>
      <c r="C89" s="83"/>
      <c r="D89" s="83"/>
      <c r="E89" s="83"/>
      <c r="F89" s="83"/>
      <c r="G89" s="83"/>
      <c r="H89" s="83"/>
      <c r="I89" s="83"/>
      <c r="J89" s="139"/>
      <c r="K89" s="83"/>
      <c r="L89" s="139"/>
      <c r="M89" s="83"/>
      <c r="N89" s="139"/>
      <c r="O89" s="83"/>
      <c r="P89" s="139"/>
      <c r="Q89" s="83"/>
      <c r="R89" s="139"/>
      <c r="S89" s="83"/>
      <c r="T89" s="139"/>
      <c r="U89" s="83"/>
      <c r="V89" s="139"/>
      <c r="W89" s="83"/>
      <c r="X89" s="139"/>
      <c r="Y89" s="83"/>
      <c r="Z89" s="139"/>
      <c r="AA89" s="83"/>
      <c r="AB89" s="83"/>
      <c r="AC89" s="83"/>
      <c r="AD89" s="83"/>
    </row>
    <row r="90" spans="1:30">
      <c r="A90" s="83"/>
      <c r="B90" s="83"/>
      <c r="C90" s="83"/>
      <c r="D90" s="83"/>
      <c r="E90" s="83"/>
      <c r="F90" s="83"/>
      <c r="G90" s="83"/>
      <c r="H90" s="83"/>
      <c r="I90" s="83"/>
      <c r="J90" s="139"/>
      <c r="K90" s="83"/>
      <c r="L90" s="139"/>
      <c r="M90" s="83"/>
      <c r="N90" s="139"/>
      <c r="O90" s="83"/>
      <c r="P90" s="139"/>
      <c r="Q90" s="83"/>
      <c r="R90" s="139"/>
      <c r="S90" s="83"/>
      <c r="T90" s="139"/>
      <c r="U90" s="83"/>
      <c r="V90" s="139"/>
      <c r="W90" s="83"/>
      <c r="X90" s="139"/>
      <c r="Y90" s="83"/>
      <c r="Z90" s="139"/>
      <c r="AA90" s="83"/>
      <c r="AB90" s="83"/>
      <c r="AC90" s="83"/>
      <c r="AD90" s="83"/>
    </row>
    <row r="91" spans="1:30">
      <c r="A91" s="83"/>
      <c r="B91" s="83"/>
      <c r="C91" s="83"/>
      <c r="D91" s="83"/>
      <c r="E91" s="83"/>
      <c r="F91" s="83"/>
      <c r="G91" s="83"/>
      <c r="H91" s="83"/>
      <c r="I91" s="83"/>
      <c r="J91" s="139"/>
      <c r="K91" s="83"/>
      <c r="L91" s="139"/>
      <c r="M91" s="83"/>
      <c r="N91" s="139"/>
      <c r="O91" s="83"/>
      <c r="P91" s="139"/>
      <c r="Q91" s="83"/>
      <c r="R91" s="139"/>
      <c r="S91" s="83"/>
      <c r="T91" s="139"/>
      <c r="U91" s="83"/>
      <c r="V91" s="139"/>
      <c r="W91" s="83"/>
      <c r="X91" s="139"/>
      <c r="Y91" s="83"/>
      <c r="Z91" s="139"/>
      <c r="AA91" s="83"/>
      <c r="AB91" s="83"/>
      <c r="AC91" s="83"/>
      <c r="AD91" s="83"/>
    </row>
    <row r="92" spans="1:30">
      <c r="A92" s="83"/>
      <c r="B92" s="83"/>
      <c r="C92" s="83"/>
      <c r="D92" s="83"/>
      <c r="E92" s="83"/>
      <c r="F92" s="83"/>
      <c r="G92" s="83"/>
      <c r="H92" s="83"/>
      <c r="I92" s="83"/>
      <c r="J92" s="139"/>
      <c r="K92" s="83"/>
      <c r="L92" s="139"/>
      <c r="M92" s="83"/>
      <c r="N92" s="139"/>
      <c r="O92" s="83"/>
      <c r="P92" s="139"/>
      <c r="Q92" s="83"/>
      <c r="R92" s="139"/>
      <c r="S92" s="83"/>
      <c r="T92" s="139"/>
      <c r="U92" s="83"/>
      <c r="V92" s="139"/>
      <c r="W92" s="83"/>
      <c r="X92" s="139"/>
      <c r="Y92" s="83"/>
      <c r="Z92" s="139"/>
      <c r="AA92" s="83"/>
      <c r="AB92" s="83"/>
      <c r="AC92" s="83"/>
      <c r="AD92" s="83"/>
    </row>
    <row r="93" spans="1:30">
      <c r="A93" s="83"/>
      <c r="B93" s="83"/>
      <c r="C93" s="83"/>
      <c r="D93" s="83"/>
      <c r="E93" s="83"/>
      <c r="F93" s="83"/>
      <c r="G93" s="83"/>
      <c r="H93" s="83"/>
      <c r="I93" s="83"/>
      <c r="J93" s="139"/>
      <c r="K93" s="83"/>
      <c r="L93" s="139"/>
      <c r="M93" s="83"/>
      <c r="N93" s="139"/>
      <c r="O93" s="83"/>
      <c r="P93" s="139"/>
      <c r="Q93" s="83"/>
      <c r="R93" s="139"/>
      <c r="S93" s="83"/>
      <c r="T93" s="139"/>
      <c r="U93" s="83"/>
      <c r="V93" s="139"/>
      <c r="W93" s="83"/>
      <c r="X93" s="139"/>
      <c r="Y93" s="83"/>
      <c r="Z93" s="139"/>
      <c r="AA93" s="83"/>
      <c r="AB93" s="83"/>
      <c r="AC93" s="83"/>
      <c r="AD93" s="83"/>
    </row>
    <row r="94" spans="1:30">
      <c r="A94" s="83"/>
      <c r="B94" s="83"/>
      <c r="C94" s="83"/>
      <c r="D94" s="83"/>
      <c r="E94" s="83"/>
      <c r="F94" s="83"/>
      <c r="G94" s="83"/>
      <c r="H94" s="83"/>
      <c r="I94" s="83"/>
      <c r="J94" s="139"/>
      <c r="K94" s="83"/>
      <c r="L94" s="139"/>
      <c r="M94" s="83"/>
      <c r="N94" s="139"/>
      <c r="O94" s="83"/>
      <c r="P94" s="139"/>
      <c r="Q94" s="83"/>
      <c r="R94" s="139"/>
      <c r="S94" s="83"/>
      <c r="T94" s="139"/>
      <c r="U94" s="83"/>
      <c r="V94" s="139"/>
      <c r="W94" s="83"/>
      <c r="X94" s="139"/>
      <c r="Y94" s="83"/>
      <c r="Z94" s="139"/>
      <c r="AA94" s="83"/>
      <c r="AB94" s="83"/>
      <c r="AC94" s="83"/>
      <c r="AD94" s="83"/>
    </row>
    <row r="95" spans="1:30">
      <c r="A95" s="83"/>
      <c r="B95" s="83"/>
      <c r="C95" s="83"/>
      <c r="D95" s="83"/>
      <c r="E95" s="83"/>
      <c r="F95" s="83"/>
      <c r="G95" s="83"/>
      <c r="H95" s="83"/>
      <c r="I95" s="83"/>
      <c r="J95" s="139"/>
      <c r="K95" s="83"/>
      <c r="L95" s="139"/>
      <c r="M95" s="83"/>
      <c r="N95" s="139"/>
      <c r="O95" s="83"/>
      <c r="P95" s="139"/>
      <c r="Q95" s="83"/>
      <c r="R95" s="139"/>
      <c r="S95" s="83"/>
      <c r="T95" s="139"/>
      <c r="U95" s="83"/>
      <c r="V95" s="139"/>
      <c r="W95" s="83"/>
      <c r="X95" s="139"/>
      <c r="Y95" s="83"/>
      <c r="Z95" s="139"/>
      <c r="AA95" s="83"/>
      <c r="AB95" s="83"/>
      <c r="AC95" s="83"/>
      <c r="AD95" s="83"/>
    </row>
    <row r="96" spans="1:30">
      <c r="A96" s="83"/>
      <c r="B96" s="83"/>
      <c r="C96" s="83"/>
      <c r="D96" s="83"/>
      <c r="E96" s="83"/>
      <c r="F96" s="83"/>
      <c r="G96" s="83"/>
      <c r="H96" s="83"/>
      <c r="I96" s="83"/>
      <c r="J96" s="139"/>
      <c r="K96" s="83"/>
      <c r="L96" s="139"/>
      <c r="M96" s="83"/>
      <c r="N96" s="139"/>
      <c r="O96" s="83"/>
      <c r="P96" s="139"/>
      <c r="Q96" s="83"/>
      <c r="R96" s="139"/>
      <c r="S96" s="83"/>
      <c r="T96" s="139"/>
      <c r="U96" s="83"/>
      <c r="V96" s="139"/>
      <c r="W96" s="83"/>
      <c r="X96" s="139"/>
      <c r="Y96" s="83"/>
      <c r="Z96" s="139"/>
      <c r="AA96" s="83"/>
      <c r="AB96" s="83"/>
      <c r="AC96" s="83"/>
      <c r="AD96" s="83"/>
    </row>
    <row r="97" spans="1:30">
      <c r="A97" s="83"/>
      <c r="B97" s="83"/>
      <c r="C97" s="83"/>
      <c r="D97" s="83"/>
      <c r="E97" s="83"/>
      <c r="F97" s="83"/>
      <c r="G97" s="83"/>
      <c r="H97" s="83"/>
      <c r="I97" s="83"/>
      <c r="J97" s="139"/>
      <c r="K97" s="83"/>
      <c r="L97" s="139"/>
      <c r="M97" s="83"/>
      <c r="N97" s="139"/>
      <c r="O97" s="83"/>
      <c r="P97" s="139"/>
      <c r="Q97" s="83"/>
      <c r="R97" s="139"/>
      <c r="S97" s="83"/>
      <c r="T97" s="139"/>
      <c r="U97" s="83"/>
      <c r="V97" s="139"/>
      <c r="W97" s="83"/>
      <c r="X97" s="139"/>
      <c r="Y97" s="83"/>
      <c r="Z97" s="139"/>
      <c r="AA97" s="83"/>
      <c r="AB97" s="83"/>
      <c r="AC97" s="83"/>
      <c r="AD97" s="83"/>
    </row>
    <row r="98" spans="1:30">
      <c r="A98" s="83"/>
      <c r="B98" s="83"/>
      <c r="C98" s="83"/>
      <c r="D98" s="83"/>
      <c r="E98" s="83"/>
      <c r="F98" s="83"/>
      <c r="G98" s="83"/>
      <c r="H98" s="83"/>
      <c r="I98" s="83"/>
      <c r="J98" s="139"/>
      <c r="K98" s="83"/>
      <c r="L98" s="139"/>
      <c r="M98" s="83"/>
      <c r="N98" s="139"/>
      <c r="O98" s="83"/>
      <c r="P98" s="139"/>
      <c r="Q98" s="83"/>
      <c r="R98" s="139"/>
      <c r="S98" s="83"/>
      <c r="T98" s="139"/>
      <c r="U98" s="83"/>
      <c r="V98" s="139"/>
      <c r="W98" s="83"/>
      <c r="X98" s="139"/>
      <c r="Y98" s="83"/>
      <c r="Z98" s="139"/>
      <c r="AA98" s="83"/>
      <c r="AB98" s="83"/>
      <c r="AC98" s="83"/>
      <c r="AD98" s="83"/>
    </row>
    <row r="99" spans="1:30">
      <c r="A99" s="83"/>
      <c r="B99" s="83"/>
      <c r="C99" s="83"/>
      <c r="D99" s="83"/>
      <c r="E99" s="83"/>
      <c r="F99" s="83"/>
      <c r="G99" s="83"/>
      <c r="H99" s="83"/>
      <c r="I99" s="83"/>
      <c r="J99" s="139"/>
      <c r="K99" s="83"/>
      <c r="L99" s="139"/>
      <c r="M99" s="83"/>
      <c r="N99" s="139"/>
      <c r="O99" s="83"/>
      <c r="P99" s="139"/>
      <c r="Q99" s="83"/>
      <c r="R99" s="139"/>
      <c r="S99" s="83"/>
      <c r="T99" s="139"/>
      <c r="U99" s="83"/>
      <c r="V99" s="139"/>
      <c r="W99" s="83"/>
      <c r="X99" s="139"/>
      <c r="Y99" s="83"/>
      <c r="Z99" s="139"/>
      <c r="AA99" s="83"/>
      <c r="AB99" s="83"/>
      <c r="AC99" s="83"/>
      <c r="AD99" s="83"/>
    </row>
    <row r="100" spans="1:30">
      <c r="A100" s="83"/>
      <c r="B100" s="83"/>
      <c r="C100" s="83"/>
      <c r="D100" s="83"/>
      <c r="E100" s="83"/>
      <c r="F100" s="83"/>
      <c r="G100" s="83"/>
      <c r="H100" s="83"/>
      <c r="I100" s="83"/>
      <c r="J100" s="139"/>
      <c r="K100" s="83"/>
      <c r="L100" s="139"/>
      <c r="M100" s="83"/>
      <c r="N100" s="139"/>
      <c r="O100" s="83"/>
      <c r="P100" s="139"/>
      <c r="Q100" s="83"/>
      <c r="R100" s="139"/>
      <c r="S100" s="83"/>
      <c r="T100" s="139"/>
      <c r="U100" s="83"/>
      <c r="V100" s="139"/>
      <c r="W100" s="83"/>
      <c r="X100" s="139"/>
      <c r="Y100" s="83"/>
      <c r="Z100" s="139"/>
      <c r="AA100" s="83"/>
      <c r="AB100" s="83"/>
      <c r="AC100" s="83"/>
      <c r="AD100" s="83"/>
    </row>
    <row r="101" spans="1:30">
      <c r="A101" s="83"/>
      <c r="B101" s="83"/>
      <c r="C101" s="83"/>
      <c r="D101" s="83"/>
      <c r="E101" s="83"/>
      <c r="F101" s="83"/>
      <c r="G101" s="83"/>
      <c r="H101" s="83"/>
      <c r="I101" s="83"/>
      <c r="J101" s="139"/>
      <c r="K101" s="83"/>
      <c r="L101" s="139"/>
      <c r="M101" s="83"/>
      <c r="N101" s="139"/>
      <c r="O101" s="83"/>
      <c r="P101" s="139"/>
      <c r="Q101" s="83"/>
      <c r="R101" s="139"/>
      <c r="S101" s="83"/>
      <c r="T101" s="139"/>
      <c r="U101" s="83"/>
      <c r="V101" s="139"/>
      <c r="W101" s="83"/>
      <c r="X101" s="139"/>
      <c r="Y101" s="83"/>
      <c r="Z101" s="139"/>
      <c r="AA101" s="83"/>
      <c r="AB101" s="83"/>
      <c r="AC101" s="83"/>
      <c r="AD101" s="83"/>
    </row>
    <row r="102" spans="1:30">
      <c r="A102" s="83"/>
      <c r="B102" s="83"/>
      <c r="C102" s="83"/>
      <c r="D102" s="83"/>
      <c r="E102" s="83"/>
      <c r="F102" s="83"/>
      <c r="G102" s="83"/>
      <c r="H102" s="83"/>
      <c r="I102" s="83"/>
      <c r="J102" s="139"/>
      <c r="K102" s="83"/>
      <c r="L102" s="139"/>
      <c r="M102" s="83"/>
      <c r="N102" s="139"/>
      <c r="O102" s="83"/>
      <c r="P102" s="139"/>
      <c r="Q102" s="83"/>
      <c r="R102" s="139"/>
      <c r="S102" s="83"/>
      <c r="T102" s="139"/>
      <c r="U102" s="83"/>
      <c r="V102" s="139"/>
      <c r="W102" s="83"/>
      <c r="X102" s="139"/>
      <c r="Y102" s="83"/>
      <c r="Z102" s="139"/>
      <c r="AA102" s="83"/>
      <c r="AB102" s="83"/>
      <c r="AC102" s="83"/>
      <c r="AD102" s="83"/>
    </row>
    <row r="103" spans="1:30">
      <c r="A103" s="83"/>
      <c r="B103" s="83"/>
      <c r="C103" s="83"/>
      <c r="D103" s="83"/>
      <c r="E103" s="83"/>
      <c r="F103" s="83"/>
      <c r="G103" s="83"/>
      <c r="H103" s="83"/>
      <c r="I103" s="83"/>
      <c r="J103" s="139"/>
      <c r="K103" s="83"/>
      <c r="L103" s="139"/>
      <c r="M103" s="83"/>
      <c r="N103" s="139"/>
      <c r="O103" s="83"/>
      <c r="P103" s="139"/>
      <c r="Q103" s="83"/>
      <c r="R103" s="139"/>
      <c r="S103" s="83"/>
      <c r="T103" s="139"/>
      <c r="U103" s="83"/>
      <c r="V103" s="139"/>
      <c r="W103" s="83"/>
      <c r="X103" s="139"/>
      <c r="Y103" s="83"/>
      <c r="Z103" s="139"/>
      <c r="AA103" s="83"/>
      <c r="AB103" s="83"/>
      <c r="AC103" s="83"/>
      <c r="AD103" s="83"/>
    </row>
    <row r="104" spans="1:30">
      <c r="A104" s="83"/>
      <c r="B104" s="83"/>
      <c r="C104" s="83"/>
      <c r="D104" s="83"/>
      <c r="E104" s="83"/>
      <c r="F104" s="83"/>
      <c r="G104" s="83"/>
      <c r="H104" s="83"/>
      <c r="I104" s="83"/>
      <c r="J104" s="139"/>
      <c r="K104" s="83"/>
      <c r="L104" s="139"/>
      <c r="M104" s="83"/>
      <c r="N104" s="139"/>
      <c r="O104" s="83"/>
      <c r="P104" s="139"/>
      <c r="Q104" s="83"/>
      <c r="R104" s="139"/>
      <c r="S104" s="83"/>
      <c r="T104" s="139"/>
      <c r="U104" s="83"/>
      <c r="V104" s="139"/>
      <c r="W104" s="83"/>
      <c r="X104" s="139"/>
      <c r="Y104" s="83"/>
      <c r="Z104" s="139"/>
      <c r="AA104" s="83"/>
      <c r="AB104" s="83"/>
      <c r="AC104" s="83"/>
      <c r="AD104" s="83"/>
    </row>
    <row r="105" spans="1:30">
      <c r="A105" s="83"/>
      <c r="B105" s="83"/>
      <c r="C105" s="83"/>
      <c r="D105" s="83"/>
      <c r="E105" s="83"/>
      <c r="F105" s="83"/>
      <c r="G105" s="83"/>
      <c r="H105" s="83"/>
      <c r="I105" s="83"/>
      <c r="J105" s="139"/>
      <c r="K105" s="83"/>
      <c r="L105" s="139"/>
      <c r="M105" s="83"/>
      <c r="N105" s="139"/>
      <c r="O105" s="83"/>
      <c r="P105" s="139"/>
      <c r="Q105" s="83"/>
      <c r="R105" s="139"/>
      <c r="S105" s="83"/>
      <c r="T105" s="139"/>
      <c r="U105" s="83"/>
      <c r="V105" s="139"/>
      <c r="W105" s="83"/>
      <c r="X105" s="139"/>
      <c r="Y105" s="83"/>
      <c r="Z105" s="139"/>
      <c r="AA105" s="83"/>
      <c r="AB105" s="83"/>
      <c r="AC105" s="83"/>
      <c r="AD105" s="83"/>
    </row>
    <row r="106" spans="1:30">
      <c r="A106" s="83"/>
      <c r="B106" s="83"/>
      <c r="C106" s="83"/>
      <c r="D106" s="83"/>
      <c r="E106" s="83"/>
      <c r="F106" s="83"/>
      <c r="G106" s="83"/>
      <c r="H106" s="83"/>
      <c r="I106" s="83"/>
      <c r="J106" s="139"/>
      <c r="K106" s="83"/>
      <c r="L106" s="139"/>
      <c r="M106" s="83"/>
      <c r="N106" s="139"/>
      <c r="O106" s="83"/>
      <c r="P106" s="139"/>
      <c r="Q106" s="83"/>
      <c r="R106" s="139"/>
      <c r="S106" s="83"/>
      <c r="T106" s="139"/>
      <c r="U106" s="83"/>
      <c r="V106" s="139"/>
      <c r="W106" s="83"/>
      <c r="X106" s="139"/>
      <c r="Y106" s="83"/>
      <c r="Z106" s="139"/>
      <c r="AA106" s="83"/>
      <c r="AB106" s="83"/>
      <c r="AC106" s="83"/>
      <c r="AD106" s="83"/>
    </row>
    <row r="107" spans="1:30">
      <c r="A107" s="83"/>
      <c r="B107" s="83"/>
      <c r="C107" s="83"/>
      <c r="D107" s="83"/>
      <c r="E107" s="83"/>
      <c r="F107" s="83"/>
      <c r="G107" s="83"/>
      <c r="H107" s="83"/>
      <c r="I107" s="83"/>
      <c r="J107" s="139"/>
      <c r="K107" s="83"/>
      <c r="L107" s="139"/>
      <c r="M107" s="83"/>
      <c r="N107" s="139"/>
      <c r="O107" s="83"/>
      <c r="P107" s="139"/>
      <c r="Q107" s="83"/>
      <c r="R107" s="139"/>
      <c r="S107" s="83"/>
      <c r="T107" s="139"/>
      <c r="U107" s="83"/>
      <c r="V107" s="139"/>
      <c r="W107" s="83"/>
      <c r="X107" s="139"/>
      <c r="Y107" s="83"/>
      <c r="Z107" s="139"/>
      <c r="AA107" s="83"/>
      <c r="AB107" s="83"/>
      <c r="AC107" s="83"/>
      <c r="AD107" s="83"/>
    </row>
    <row r="108" spans="1:30">
      <c r="A108" s="83"/>
      <c r="B108" s="83"/>
      <c r="C108" s="83"/>
      <c r="D108" s="83"/>
      <c r="E108" s="83"/>
      <c r="F108" s="83"/>
      <c r="G108" s="83"/>
      <c r="H108" s="83"/>
      <c r="I108" s="83"/>
      <c r="J108" s="139"/>
      <c r="K108" s="83"/>
      <c r="L108" s="139"/>
      <c r="M108" s="83"/>
      <c r="N108" s="139"/>
      <c r="O108" s="83"/>
      <c r="P108" s="139"/>
      <c r="Q108" s="83"/>
      <c r="R108" s="139"/>
      <c r="S108" s="83"/>
      <c r="T108" s="139"/>
      <c r="U108" s="83"/>
      <c r="V108" s="139"/>
      <c r="W108" s="83"/>
      <c r="X108" s="139"/>
      <c r="Y108" s="83"/>
      <c r="Z108" s="139"/>
      <c r="AA108" s="83"/>
      <c r="AB108" s="83"/>
      <c r="AC108" s="83"/>
      <c r="AD108" s="83"/>
    </row>
    <row r="109" spans="1:30">
      <c r="A109" s="83"/>
      <c r="B109" s="83"/>
      <c r="C109" s="83"/>
      <c r="D109" s="83"/>
      <c r="E109" s="83"/>
      <c r="F109" s="83"/>
      <c r="G109" s="83"/>
      <c r="H109" s="83"/>
      <c r="I109" s="83"/>
      <c r="J109" s="139"/>
      <c r="K109" s="83"/>
      <c r="L109" s="139"/>
      <c r="M109" s="83"/>
      <c r="N109" s="139"/>
      <c r="O109" s="83"/>
      <c r="P109" s="139"/>
      <c r="Q109" s="83"/>
      <c r="R109" s="139"/>
      <c r="S109" s="83"/>
      <c r="T109" s="139"/>
      <c r="U109" s="83"/>
      <c r="V109" s="139"/>
      <c r="W109" s="83"/>
      <c r="X109" s="139"/>
      <c r="Y109" s="83"/>
      <c r="Z109" s="139"/>
      <c r="AA109" s="83"/>
      <c r="AB109" s="83"/>
      <c r="AC109" s="83"/>
      <c r="AD109" s="83"/>
    </row>
    <row r="110" spans="1:30">
      <c r="A110" s="83"/>
      <c r="B110" s="83"/>
      <c r="C110" s="83"/>
      <c r="D110" s="83"/>
      <c r="E110" s="83"/>
      <c r="F110" s="83"/>
      <c r="G110" s="83"/>
      <c r="H110" s="83"/>
      <c r="I110" s="83"/>
      <c r="J110" s="139"/>
      <c r="K110" s="83"/>
      <c r="L110" s="139"/>
      <c r="M110" s="83"/>
      <c r="N110" s="139"/>
      <c r="O110" s="83"/>
      <c r="P110" s="139"/>
      <c r="Q110" s="83"/>
      <c r="R110" s="139"/>
      <c r="S110" s="83"/>
      <c r="T110" s="139"/>
      <c r="U110" s="83"/>
      <c r="V110" s="139"/>
      <c r="W110" s="83"/>
      <c r="X110" s="139"/>
      <c r="Y110" s="83"/>
      <c r="Z110" s="139"/>
      <c r="AA110" s="83"/>
      <c r="AB110" s="83"/>
      <c r="AC110" s="83"/>
      <c r="AD110" s="83"/>
    </row>
    <row r="111" spans="1:30">
      <c r="A111" s="83"/>
      <c r="B111" s="83"/>
      <c r="C111" s="83"/>
      <c r="D111" s="83"/>
      <c r="E111" s="83"/>
      <c r="F111" s="83"/>
      <c r="G111" s="83"/>
      <c r="H111" s="83"/>
      <c r="I111" s="83"/>
      <c r="J111" s="139"/>
      <c r="K111" s="83"/>
      <c r="L111" s="139"/>
      <c r="M111" s="83"/>
      <c r="N111" s="139"/>
      <c r="O111" s="83"/>
      <c r="P111" s="139"/>
      <c r="Q111" s="83"/>
      <c r="R111" s="139"/>
      <c r="S111" s="83"/>
      <c r="T111" s="139"/>
      <c r="U111" s="83"/>
      <c r="V111" s="139"/>
      <c r="W111" s="83"/>
      <c r="X111" s="139"/>
      <c r="Y111" s="83"/>
      <c r="Z111" s="139"/>
      <c r="AA111" s="83"/>
      <c r="AB111" s="83"/>
      <c r="AC111" s="83"/>
      <c r="AD111" s="83"/>
    </row>
    <row r="112" spans="1:30">
      <c r="A112" s="83"/>
      <c r="B112" s="83"/>
      <c r="C112" s="83"/>
      <c r="D112" s="83"/>
      <c r="E112" s="83"/>
      <c r="F112" s="83"/>
      <c r="G112" s="83"/>
      <c r="H112" s="83"/>
      <c r="I112" s="83"/>
      <c r="J112" s="139"/>
      <c r="K112" s="83"/>
      <c r="L112" s="139"/>
      <c r="M112" s="83"/>
      <c r="N112" s="139"/>
      <c r="O112" s="83"/>
      <c r="P112" s="139"/>
      <c r="Q112" s="83"/>
      <c r="R112" s="139"/>
      <c r="S112" s="83"/>
      <c r="T112" s="139"/>
      <c r="U112" s="83"/>
      <c r="V112" s="139"/>
      <c r="W112" s="83"/>
      <c r="X112" s="139"/>
      <c r="Y112" s="83"/>
      <c r="Z112" s="139"/>
      <c r="AA112" s="83"/>
      <c r="AB112" s="83"/>
      <c r="AC112" s="83"/>
      <c r="AD112" s="83"/>
    </row>
    <row r="113" spans="1:30">
      <c r="A113" s="83"/>
      <c r="B113" s="83"/>
      <c r="C113" s="83"/>
      <c r="D113" s="83"/>
      <c r="E113" s="83"/>
      <c r="F113" s="83"/>
      <c r="G113" s="83"/>
      <c r="H113" s="83"/>
      <c r="I113" s="83"/>
      <c r="J113" s="139"/>
      <c r="K113" s="83"/>
      <c r="L113" s="139"/>
      <c r="M113" s="83"/>
      <c r="N113" s="139"/>
      <c r="O113" s="83"/>
      <c r="P113" s="139"/>
      <c r="Q113" s="83"/>
      <c r="R113" s="139"/>
      <c r="S113" s="83"/>
      <c r="T113" s="139"/>
      <c r="U113" s="83"/>
      <c r="V113" s="139"/>
      <c r="W113" s="83"/>
      <c r="X113" s="139"/>
      <c r="Y113" s="83"/>
      <c r="Z113" s="139"/>
      <c r="AA113" s="83"/>
      <c r="AB113" s="83"/>
      <c r="AC113" s="83"/>
      <c r="AD113" s="83"/>
    </row>
    <row r="114" spans="1:30">
      <c r="A114" s="83"/>
      <c r="B114" s="83"/>
      <c r="C114" s="83"/>
      <c r="D114" s="83"/>
      <c r="E114" s="83"/>
      <c r="F114" s="83"/>
      <c r="G114" s="83"/>
      <c r="H114" s="83"/>
      <c r="I114" s="83"/>
      <c r="J114" s="139"/>
      <c r="K114" s="83"/>
      <c r="L114" s="139"/>
      <c r="M114" s="83"/>
      <c r="N114" s="139"/>
      <c r="O114" s="83"/>
      <c r="P114" s="139"/>
      <c r="Q114" s="83"/>
      <c r="R114" s="139"/>
      <c r="S114" s="83"/>
      <c r="T114" s="139"/>
      <c r="U114" s="83"/>
      <c r="V114" s="139"/>
      <c r="W114" s="83"/>
      <c r="X114" s="139"/>
      <c r="Y114" s="83"/>
      <c r="Z114" s="139"/>
      <c r="AA114" s="83"/>
      <c r="AB114" s="83"/>
      <c r="AC114" s="83"/>
      <c r="AD114" s="83"/>
    </row>
    <row r="115" spans="1:30">
      <c r="A115" s="83"/>
      <c r="B115" s="83"/>
      <c r="C115" s="83"/>
      <c r="D115" s="83"/>
      <c r="E115" s="83"/>
      <c r="F115" s="83"/>
      <c r="G115" s="83"/>
      <c r="H115" s="83"/>
      <c r="I115" s="83"/>
      <c r="J115" s="139"/>
      <c r="K115" s="83"/>
      <c r="L115" s="139"/>
      <c r="M115" s="83"/>
      <c r="N115" s="139"/>
      <c r="O115" s="83"/>
      <c r="P115" s="139"/>
      <c r="Q115" s="83"/>
      <c r="R115" s="139"/>
      <c r="S115" s="83"/>
      <c r="T115" s="139"/>
      <c r="U115" s="83"/>
      <c r="V115" s="139"/>
      <c r="W115" s="83"/>
      <c r="X115" s="139"/>
      <c r="Y115" s="83"/>
      <c r="Z115" s="139"/>
      <c r="AA115" s="83"/>
      <c r="AB115" s="83"/>
      <c r="AC115" s="83"/>
      <c r="AD115" s="83"/>
    </row>
    <row r="116" spans="1:30">
      <c r="A116" s="83"/>
      <c r="B116" s="83"/>
      <c r="C116" s="83"/>
      <c r="D116" s="83"/>
      <c r="E116" s="83"/>
      <c r="F116" s="83"/>
      <c r="G116" s="83"/>
      <c r="H116" s="83"/>
      <c r="I116" s="83"/>
      <c r="J116" s="139"/>
      <c r="K116" s="83"/>
      <c r="L116" s="139"/>
      <c r="M116" s="83"/>
      <c r="N116" s="139"/>
      <c r="O116" s="83"/>
      <c r="P116" s="139"/>
      <c r="Q116" s="83"/>
      <c r="R116" s="139"/>
      <c r="S116" s="83"/>
      <c r="T116" s="139"/>
      <c r="U116" s="83"/>
      <c r="V116" s="139"/>
      <c r="W116" s="83"/>
      <c r="X116" s="139"/>
      <c r="Y116" s="83"/>
      <c r="Z116" s="139"/>
      <c r="AA116" s="83"/>
      <c r="AB116" s="83"/>
      <c r="AC116" s="83"/>
      <c r="AD116" s="83"/>
    </row>
    <row r="117" spans="1:30">
      <c r="A117" s="83"/>
      <c r="B117" s="83"/>
      <c r="C117" s="83"/>
      <c r="D117" s="83"/>
      <c r="E117" s="83"/>
      <c r="F117" s="83"/>
      <c r="G117" s="83"/>
      <c r="H117" s="83"/>
      <c r="I117" s="83"/>
      <c r="J117" s="139"/>
      <c r="K117" s="83"/>
      <c r="L117" s="139"/>
      <c r="M117" s="83"/>
      <c r="N117" s="139"/>
      <c r="O117" s="83"/>
      <c r="P117" s="139"/>
      <c r="Q117" s="83"/>
      <c r="R117" s="139"/>
      <c r="S117" s="83"/>
      <c r="T117" s="139"/>
      <c r="U117" s="83"/>
      <c r="V117" s="139"/>
      <c r="W117" s="83"/>
      <c r="X117" s="139"/>
      <c r="Y117" s="83"/>
      <c r="Z117" s="139"/>
      <c r="AA117" s="83"/>
      <c r="AB117" s="83"/>
      <c r="AC117" s="83"/>
      <c r="AD117" s="83"/>
    </row>
    <row r="118" spans="1:30">
      <c r="A118" s="83"/>
      <c r="B118" s="83"/>
      <c r="C118" s="83"/>
      <c r="D118" s="83"/>
      <c r="E118" s="83"/>
      <c r="F118" s="83"/>
      <c r="G118" s="83"/>
      <c r="H118" s="83"/>
      <c r="I118" s="83"/>
      <c r="J118" s="139"/>
      <c r="K118" s="83"/>
      <c r="L118" s="139"/>
      <c r="M118" s="83"/>
      <c r="N118" s="139"/>
      <c r="O118" s="83"/>
      <c r="P118" s="139"/>
      <c r="Q118" s="83"/>
      <c r="R118" s="139"/>
      <c r="S118" s="83"/>
      <c r="T118" s="139"/>
      <c r="U118" s="83"/>
      <c r="V118" s="139"/>
      <c r="W118" s="83"/>
      <c r="X118" s="139"/>
      <c r="Y118" s="83"/>
      <c r="Z118" s="139"/>
      <c r="AA118" s="83"/>
      <c r="AB118" s="83"/>
      <c r="AC118" s="83"/>
      <c r="AD118" s="83"/>
    </row>
    <row r="119" spans="1:30">
      <c r="A119" s="83"/>
      <c r="B119" s="83"/>
      <c r="C119" s="83"/>
      <c r="D119" s="83"/>
      <c r="E119" s="83"/>
      <c r="F119" s="83"/>
      <c r="G119" s="83"/>
      <c r="H119" s="83"/>
      <c r="I119" s="83"/>
      <c r="J119" s="139"/>
      <c r="K119" s="83"/>
      <c r="L119" s="139"/>
      <c r="M119" s="83"/>
      <c r="N119" s="139"/>
      <c r="O119" s="83"/>
      <c r="P119" s="139"/>
      <c r="Q119" s="83"/>
      <c r="R119" s="139"/>
      <c r="S119" s="83"/>
      <c r="T119" s="139"/>
      <c r="U119" s="83"/>
      <c r="V119" s="139"/>
      <c r="W119" s="83"/>
      <c r="X119" s="139"/>
      <c r="Y119" s="83"/>
      <c r="Z119" s="139"/>
      <c r="AA119" s="83"/>
      <c r="AB119" s="83"/>
      <c r="AC119" s="83"/>
      <c r="AD119" s="83"/>
    </row>
    <row r="120" spans="1:30">
      <c r="A120" s="83"/>
      <c r="B120" s="83"/>
      <c r="C120" s="83"/>
      <c r="D120" s="83"/>
      <c r="E120" s="83"/>
      <c r="F120" s="83"/>
      <c r="G120" s="83"/>
      <c r="H120" s="83"/>
      <c r="I120" s="83"/>
      <c r="J120" s="139"/>
      <c r="K120" s="83"/>
      <c r="L120" s="139"/>
      <c r="M120" s="83"/>
      <c r="N120" s="139"/>
      <c r="O120" s="83"/>
      <c r="P120" s="139"/>
      <c r="Q120" s="83"/>
      <c r="R120" s="139"/>
      <c r="S120" s="83"/>
      <c r="T120" s="139"/>
      <c r="U120" s="83"/>
      <c r="V120" s="139"/>
      <c r="W120" s="83"/>
      <c r="X120" s="139"/>
      <c r="Y120" s="83"/>
      <c r="Z120" s="139"/>
      <c r="AA120" s="83"/>
      <c r="AB120" s="83"/>
      <c r="AC120" s="83"/>
      <c r="AD120" s="83"/>
    </row>
    <row r="121" spans="1:30">
      <c r="A121" s="83"/>
      <c r="B121" s="83"/>
      <c r="C121" s="83"/>
      <c r="D121" s="83"/>
      <c r="E121" s="83"/>
      <c r="F121" s="83"/>
      <c r="G121" s="83"/>
      <c r="H121" s="83"/>
      <c r="I121" s="83"/>
      <c r="J121" s="139"/>
      <c r="K121" s="83"/>
      <c r="L121" s="139"/>
      <c r="M121" s="83"/>
      <c r="N121" s="139"/>
      <c r="O121" s="83"/>
      <c r="P121" s="139"/>
      <c r="Q121" s="83"/>
      <c r="R121" s="139"/>
      <c r="S121" s="83"/>
      <c r="T121" s="139"/>
      <c r="U121" s="83"/>
      <c r="V121" s="139"/>
      <c r="W121" s="83"/>
      <c r="X121" s="139"/>
      <c r="Y121" s="83"/>
      <c r="Z121" s="139"/>
      <c r="AA121" s="83"/>
      <c r="AB121" s="83"/>
      <c r="AC121" s="83"/>
      <c r="AD121" s="83"/>
    </row>
    <row r="122" spans="1:30">
      <c r="A122" s="83"/>
      <c r="B122" s="83"/>
      <c r="C122" s="83"/>
      <c r="D122" s="83"/>
      <c r="E122" s="83"/>
      <c r="F122" s="83"/>
      <c r="G122" s="83"/>
      <c r="H122" s="83"/>
      <c r="I122" s="83"/>
      <c r="J122" s="139"/>
      <c r="K122" s="83"/>
      <c r="L122" s="139"/>
      <c r="M122" s="83"/>
      <c r="N122" s="139"/>
      <c r="O122" s="83"/>
      <c r="P122" s="139"/>
      <c r="Q122" s="83"/>
      <c r="R122" s="139"/>
      <c r="S122" s="83"/>
      <c r="T122" s="139"/>
      <c r="U122" s="83"/>
      <c r="V122" s="139"/>
      <c r="W122" s="83"/>
      <c r="X122" s="139"/>
      <c r="Y122" s="83"/>
      <c r="Z122" s="139"/>
      <c r="AA122" s="83"/>
      <c r="AB122" s="83"/>
      <c r="AC122" s="83"/>
      <c r="AD122" s="83"/>
    </row>
    <row r="123" spans="1:30">
      <c r="A123" s="83"/>
      <c r="B123" s="83"/>
      <c r="C123" s="83"/>
      <c r="D123" s="83"/>
      <c r="E123" s="83"/>
      <c r="F123" s="83"/>
      <c r="G123" s="83"/>
      <c r="H123" s="83"/>
      <c r="I123" s="83"/>
      <c r="J123" s="139"/>
      <c r="K123" s="83"/>
      <c r="L123" s="139"/>
      <c r="M123" s="83"/>
      <c r="N123" s="139"/>
      <c r="O123" s="83"/>
      <c r="P123" s="139"/>
      <c r="Q123" s="83"/>
      <c r="R123" s="139"/>
      <c r="S123" s="83"/>
      <c r="T123" s="139"/>
      <c r="U123" s="83"/>
      <c r="V123" s="139"/>
      <c r="W123" s="83"/>
      <c r="X123" s="139"/>
      <c r="Y123" s="83"/>
      <c r="Z123" s="139"/>
      <c r="AA123" s="83"/>
      <c r="AB123" s="83"/>
      <c r="AC123" s="83"/>
      <c r="AD123" s="83"/>
    </row>
    <row r="124" spans="1:30">
      <c r="A124" s="83"/>
      <c r="B124" s="83"/>
      <c r="C124" s="83"/>
      <c r="D124" s="83"/>
      <c r="E124" s="83"/>
      <c r="F124" s="83"/>
      <c r="G124" s="83"/>
      <c r="H124" s="83"/>
      <c r="I124" s="83"/>
      <c r="J124" s="139"/>
      <c r="K124" s="83"/>
      <c r="L124" s="139"/>
      <c r="M124" s="83"/>
      <c r="N124" s="139"/>
      <c r="O124" s="83"/>
      <c r="P124" s="139"/>
      <c r="Q124" s="83"/>
      <c r="R124" s="139"/>
      <c r="S124" s="83"/>
      <c r="T124" s="139"/>
      <c r="U124" s="83"/>
      <c r="V124" s="139"/>
      <c r="W124" s="83"/>
      <c r="X124" s="139"/>
      <c r="Y124" s="83"/>
      <c r="Z124" s="139"/>
      <c r="AA124" s="83"/>
      <c r="AB124" s="83"/>
      <c r="AC124" s="83"/>
      <c r="AD124" s="83"/>
    </row>
    <row r="125" spans="1:30">
      <c r="A125" s="83"/>
      <c r="B125" s="83"/>
      <c r="C125" s="83"/>
      <c r="D125" s="83"/>
      <c r="E125" s="83"/>
      <c r="F125" s="83"/>
      <c r="G125" s="83"/>
      <c r="H125" s="83"/>
      <c r="I125" s="83"/>
      <c r="J125" s="139"/>
      <c r="K125" s="83"/>
      <c r="L125" s="139"/>
      <c r="M125" s="83"/>
      <c r="N125" s="139"/>
      <c r="O125" s="83"/>
      <c r="P125" s="139"/>
      <c r="Q125" s="83"/>
      <c r="R125" s="139"/>
      <c r="S125" s="83"/>
      <c r="T125" s="139"/>
      <c r="U125" s="83"/>
      <c r="V125" s="139"/>
      <c r="W125" s="83"/>
      <c r="X125" s="139"/>
      <c r="Y125" s="83"/>
      <c r="Z125" s="139"/>
      <c r="AA125" s="83"/>
      <c r="AB125" s="83"/>
      <c r="AC125" s="83"/>
      <c r="AD125" s="83"/>
    </row>
    <row r="126" spans="1:30">
      <c r="A126" s="83"/>
      <c r="B126" s="83"/>
      <c r="C126" s="83"/>
      <c r="D126" s="83"/>
      <c r="E126" s="83"/>
      <c r="F126" s="83"/>
      <c r="G126" s="83"/>
      <c r="H126" s="83"/>
      <c r="I126" s="83"/>
      <c r="J126" s="139"/>
      <c r="K126" s="83"/>
      <c r="L126" s="139"/>
      <c r="M126" s="83"/>
      <c r="N126" s="139"/>
      <c r="O126" s="83"/>
      <c r="P126" s="139"/>
      <c r="Q126" s="83"/>
      <c r="R126" s="139"/>
      <c r="S126" s="83"/>
      <c r="T126" s="139"/>
      <c r="U126" s="83"/>
      <c r="V126" s="139"/>
      <c r="W126" s="83"/>
      <c r="X126" s="139"/>
      <c r="Y126" s="83"/>
      <c r="Z126" s="139"/>
      <c r="AA126" s="83"/>
      <c r="AB126" s="83"/>
      <c r="AC126" s="83"/>
      <c r="AD126" s="83"/>
    </row>
    <row r="127" spans="1:30">
      <c r="A127" s="83"/>
      <c r="B127" s="83"/>
      <c r="C127" s="83"/>
      <c r="D127" s="83"/>
      <c r="E127" s="83"/>
      <c r="F127" s="83"/>
      <c r="G127" s="83"/>
      <c r="H127" s="83"/>
      <c r="I127" s="83"/>
      <c r="J127" s="139"/>
      <c r="K127" s="83"/>
      <c r="L127" s="139"/>
      <c r="M127" s="83"/>
      <c r="N127" s="139"/>
      <c r="O127" s="83"/>
      <c r="P127" s="139"/>
      <c r="Q127" s="83"/>
      <c r="R127" s="139"/>
      <c r="S127" s="83"/>
      <c r="T127" s="139"/>
      <c r="U127" s="83"/>
      <c r="V127" s="139"/>
      <c r="W127" s="83"/>
      <c r="X127" s="139"/>
      <c r="Y127" s="83"/>
      <c r="Z127" s="139"/>
      <c r="AA127" s="83"/>
      <c r="AB127" s="83"/>
      <c r="AC127" s="83"/>
      <c r="AD127" s="83"/>
    </row>
    <row r="128" spans="1:30">
      <c r="A128" s="83"/>
      <c r="B128" s="83"/>
      <c r="C128" s="83"/>
      <c r="D128" s="83"/>
      <c r="E128" s="83"/>
      <c r="F128" s="83"/>
      <c r="G128" s="83"/>
      <c r="H128" s="83"/>
      <c r="I128" s="83"/>
      <c r="J128" s="139"/>
      <c r="K128" s="83"/>
      <c r="L128" s="139"/>
      <c r="M128" s="83"/>
      <c r="N128" s="139"/>
      <c r="O128" s="83"/>
      <c r="P128" s="139"/>
      <c r="Q128" s="83"/>
      <c r="R128" s="139"/>
      <c r="S128" s="83"/>
      <c r="T128" s="139"/>
      <c r="U128" s="83"/>
      <c r="V128" s="139"/>
      <c r="W128" s="83"/>
      <c r="X128" s="139"/>
      <c r="Y128" s="83"/>
      <c r="Z128" s="139"/>
      <c r="AA128" s="83"/>
      <c r="AB128" s="83"/>
      <c r="AC128" s="83"/>
      <c r="AD128" s="83"/>
    </row>
    <row r="129" spans="1:30">
      <c r="A129" s="83"/>
      <c r="B129" s="83"/>
      <c r="C129" s="83"/>
      <c r="D129" s="83"/>
      <c r="E129" s="83"/>
      <c r="F129" s="83"/>
      <c r="G129" s="83"/>
      <c r="H129" s="83"/>
      <c r="I129" s="83"/>
      <c r="J129" s="139"/>
      <c r="K129" s="83"/>
      <c r="L129" s="139"/>
      <c r="M129" s="83"/>
      <c r="N129" s="139"/>
      <c r="O129" s="83"/>
      <c r="P129" s="139"/>
      <c r="Q129" s="83"/>
      <c r="R129" s="139"/>
      <c r="S129" s="83"/>
      <c r="T129" s="139"/>
      <c r="U129" s="83"/>
      <c r="V129" s="139"/>
      <c r="W129" s="83"/>
      <c r="X129" s="139"/>
      <c r="Y129" s="83"/>
      <c r="Z129" s="139"/>
      <c r="AA129" s="83"/>
      <c r="AB129" s="83"/>
      <c r="AC129" s="83"/>
      <c r="AD129" s="83"/>
    </row>
    <row r="130" spans="1:30">
      <c r="A130" s="83"/>
      <c r="B130" s="83"/>
      <c r="C130" s="83"/>
      <c r="D130" s="83"/>
      <c r="E130" s="83"/>
      <c r="F130" s="83"/>
      <c r="G130" s="83"/>
      <c r="H130" s="83"/>
      <c r="I130" s="83"/>
      <c r="J130" s="139"/>
      <c r="K130" s="83"/>
      <c r="L130" s="139"/>
      <c r="M130" s="83"/>
      <c r="N130" s="139"/>
      <c r="O130" s="83"/>
      <c r="P130" s="139"/>
      <c r="Q130" s="83"/>
      <c r="R130" s="139"/>
      <c r="S130" s="83"/>
      <c r="T130" s="139"/>
      <c r="U130" s="83"/>
      <c r="V130" s="139"/>
      <c r="W130" s="83"/>
      <c r="X130" s="139"/>
      <c r="Y130" s="83"/>
      <c r="Z130" s="139"/>
      <c r="AA130" s="83"/>
      <c r="AB130" s="83"/>
      <c r="AC130" s="83"/>
      <c r="AD130" s="83"/>
    </row>
    <row r="131" spans="1:30">
      <c r="A131" s="83"/>
      <c r="B131" s="83"/>
      <c r="C131" s="83"/>
      <c r="D131" s="83"/>
      <c r="E131" s="83"/>
      <c r="F131" s="83"/>
      <c r="G131" s="83"/>
      <c r="H131" s="83"/>
      <c r="I131" s="83"/>
      <c r="J131" s="139"/>
      <c r="K131" s="83"/>
      <c r="L131" s="139"/>
      <c r="M131" s="83"/>
      <c r="N131" s="139"/>
      <c r="O131" s="83"/>
      <c r="P131" s="139"/>
      <c r="Q131" s="83"/>
      <c r="R131" s="139"/>
      <c r="S131" s="83"/>
      <c r="T131" s="139"/>
      <c r="U131" s="83"/>
      <c r="V131" s="139"/>
      <c r="W131" s="83"/>
      <c r="X131" s="139"/>
      <c r="Y131" s="83"/>
      <c r="Z131" s="139"/>
      <c r="AA131" s="83"/>
      <c r="AB131" s="83"/>
      <c r="AC131" s="83"/>
      <c r="AD131" s="83"/>
    </row>
    <row r="132" spans="1:30">
      <c r="A132" s="83"/>
      <c r="B132" s="83"/>
      <c r="C132" s="83"/>
      <c r="D132" s="83"/>
      <c r="E132" s="83"/>
      <c r="F132" s="83"/>
      <c r="G132" s="83"/>
      <c r="H132" s="83"/>
      <c r="I132" s="83"/>
      <c r="J132" s="139"/>
      <c r="K132" s="83"/>
      <c r="L132" s="139"/>
      <c r="M132" s="83"/>
      <c r="N132" s="139"/>
      <c r="O132" s="83"/>
      <c r="P132" s="139"/>
      <c r="Q132" s="83"/>
      <c r="R132" s="139"/>
      <c r="S132" s="83"/>
      <c r="T132" s="139"/>
      <c r="U132" s="83"/>
      <c r="V132" s="139"/>
      <c r="W132" s="83"/>
      <c r="X132" s="139"/>
      <c r="Y132" s="83"/>
      <c r="Z132" s="139"/>
      <c r="AA132" s="83"/>
      <c r="AB132" s="83"/>
      <c r="AC132" s="83"/>
      <c r="AD132" s="83"/>
    </row>
    <row r="133" spans="1:30">
      <c r="A133" s="83"/>
      <c r="B133" s="83"/>
      <c r="C133" s="83"/>
      <c r="D133" s="83"/>
      <c r="E133" s="83"/>
      <c r="F133" s="83"/>
      <c r="G133" s="83"/>
      <c r="H133" s="83"/>
      <c r="I133" s="83"/>
      <c r="J133" s="139"/>
      <c r="K133" s="83"/>
      <c r="L133" s="139"/>
      <c r="M133" s="83"/>
      <c r="N133" s="139"/>
      <c r="O133" s="83"/>
      <c r="P133" s="139"/>
      <c r="Q133" s="83"/>
      <c r="R133" s="139"/>
      <c r="S133" s="83"/>
      <c r="T133" s="139"/>
      <c r="U133" s="83"/>
      <c r="V133" s="139"/>
      <c r="W133" s="83"/>
      <c r="X133" s="139"/>
      <c r="Y133" s="83"/>
      <c r="Z133" s="139"/>
      <c r="AA133" s="83"/>
      <c r="AB133" s="83"/>
      <c r="AC133" s="83"/>
      <c r="AD133" s="83"/>
    </row>
    <row r="134" spans="1:30">
      <c r="A134" s="83"/>
      <c r="B134" s="83"/>
      <c r="C134" s="83"/>
      <c r="D134" s="83"/>
      <c r="E134" s="83"/>
      <c r="F134" s="83"/>
      <c r="G134" s="83"/>
      <c r="H134" s="83"/>
      <c r="I134" s="83"/>
      <c r="J134" s="139"/>
      <c r="K134" s="83"/>
      <c r="L134" s="139"/>
      <c r="M134" s="83"/>
      <c r="N134" s="139"/>
      <c r="O134" s="83"/>
      <c r="P134" s="139"/>
      <c r="Q134" s="83"/>
      <c r="R134" s="139"/>
      <c r="S134" s="83"/>
      <c r="T134" s="139"/>
      <c r="U134" s="83"/>
      <c r="V134" s="139"/>
      <c r="W134" s="83"/>
      <c r="X134" s="139"/>
      <c r="Y134" s="83"/>
      <c r="Z134" s="139"/>
      <c r="AA134" s="83"/>
      <c r="AB134" s="83"/>
      <c r="AC134" s="83"/>
      <c r="AD134" s="83"/>
    </row>
    <row r="135" spans="1:30">
      <c r="A135" s="83"/>
      <c r="B135" s="83"/>
      <c r="C135" s="83"/>
      <c r="D135" s="83"/>
      <c r="E135" s="83"/>
      <c r="F135" s="83"/>
      <c r="G135" s="83"/>
      <c r="H135" s="83"/>
      <c r="I135" s="83"/>
      <c r="J135" s="139"/>
      <c r="K135" s="83"/>
      <c r="L135" s="139"/>
      <c r="M135" s="83"/>
      <c r="N135" s="139"/>
      <c r="O135" s="83"/>
      <c r="P135" s="139"/>
      <c r="Q135" s="83"/>
      <c r="R135" s="139"/>
      <c r="S135" s="83"/>
      <c r="T135" s="139"/>
      <c r="U135" s="83"/>
      <c r="V135" s="139"/>
      <c r="W135" s="83"/>
      <c r="X135" s="139"/>
      <c r="Y135" s="83"/>
      <c r="Z135" s="139"/>
      <c r="AA135" s="83"/>
      <c r="AB135" s="83"/>
      <c r="AC135" s="83"/>
      <c r="AD135" s="83"/>
    </row>
    <row r="136" spans="1:30">
      <c r="A136" s="83"/>
      <c r="B136" s="83"/>
      <c r="C136" s="83"/>
      <c r="D136" s="83"/>
      <c r="E136" s="83"/>
      <c r="F136" s="83"/>
      <c r="G136" s="83"/>
      <c r="H136" s="83"/>
      <c r="I136" s="83"/>
      <c r="J136" s="139"/>
      <c r="K136" s="83"/>
      <c r="L136" s="139"/>
      <c r="M136" s="83"/>
      <c r="N136" s="139"/>
      <c r="O136" s="83"/>
      <c r="P136" s="139"/>
      <c r="Q136" s="83"/>
      <c r="R136" s="139"/>
      <c r="S136" s="83"/>
      <c r="T136" s="139"/>
      <c r="U136" s="83"/>
      <c r="V136" s="139"/>
      <c r="W136" s="83"/>
      <c r="X136" s="139"/>
      <c r="Y136" s="83"/>
      <c r="Z136" s="139"/>
      <c r="AA136" s="83"/>
      <c r="AB136" s="83"/>
      <c r="AC136" s="83"/>
      <c r="AD136" s="83"/>
    </row>
    <row r="137" spans="1:30">
      <c r="A137" s="83"/>
      <c r="B137" s="83"/>
      <c r="C137" s="83"/>
      <c r="D137" s="83"/>
      <c r="E137" s="83"/>
      <c r="F137" s="83"/>
      <c r="G137" s="83"/>
      <c r="H137" s="83"/>
      <c r="I137" s="83"/>
      <c r="J137" s="139"/>
      <c r="K137" s="83"/>
      <c r="L137" s="139"/>
      <c r="M137" s="83"/>
      <c r="N137" s="139"/>
      <c r="O137" s="83"/>
      <c r="P137" s="139"/>
      <c r="Q137" s="83"/>
      <c r="R137" s="139"/>
      <c r="S137" s="83"/>
      <c r="T137" s="139"/>
      <c r="U137" s="83"/>
      <c r="V137" s="139"/>
      <c r="W137" s="83"/>
      <c r="X137" s="139"/>
      <c r="Y137" s="83"/>
      <c r="Z137" s="139"/>
      <c r="AA137" s="83"/>
      <c r="AB137" s="83"/>
      <c r="AC137" s="83"/>
      <c r="AD137" s="83"/>
    </row>
    <row r="138" spans="1:30">
      <c r="A138" s="83"/>
      <c r="B138" s="83"/>
      <c r="C138" s="83"/>
      <c r="D138" s="83"/>
      <c r="E138" s="83"/>
      <c r="F138" s="83"/>
      <c r="G138" s="83"/>
      <c r="H138" s="83"/>
      <c r="I138" s="83"/>
      <c r="J138" s="139"/>
      <c r="K138" s="83"/>
      <c r="L138" s="139"/>
      <c r="M138" s="83"/>
      <c r="N138" s="139"/>
      <c r="O138" s="83"/>
      <c r="P138" s="139"/>
      <c r="Q138" s="83"/>
      <c r="R138" s="139"/>
      <c r="S138" s="83"/>
      <c r="T138" s="139"/>
      <c r="U138" s="83"/>
      <c r="V138" s="139"/>
      <c r="W138" s="83"/>
      <c r="X138" s="139"/>
      <c r="Y138" s="83"/>
      <c r="Z138" s="139"/>
      <c r="AA138" s="83"/>
      <c r="AB138" s="83"/>
      <c r="AC138" s="83"/>
      <c r="AD138" s="83"/>
    </row>
    <row r="139" spans="1:30">
      <c r="A139" s="83"/>
      <c r="B139" s="83"/>
      <c r="C139" s="83"/>
      <c r="D139" s="83"/>
      <c r="E139" s="83"/>
      <c r="F139" s="83"/>
      <c r="G139" s="83"/>
      <c r="H139" s="83"/>
      <c r="I139" s="83"/>
      <c r="J139" s="139"/>
      <c r="K139" s="83"/>
      <c r="L139" s="139"/>
      <c r="M139" s="83"/>
      <c r="N139" s="139"/>
      <c r="O139" s="83"/>
      <c r="P139" s="139"/>
      <c r="Q139" s="83"/>
      <c r="R139" s="139"/>
      <c r="S139" s="83"/>
      <c r="T139" s="139"/>
      <c r="U139" s="83"/>
      <c r="V139" s="139"/>
      <c r="W139" s="83"/>
      <c r="X139" s="139"/>
      <c r="Y139" s="83"/>
      <c r="Z139" s="139"/>
      <c r="AA139" s="83"/>
      <c r="AB139" s="83"/>
      <c r="AC139" s="83"/>
      <c r="AD139" s="83"/>
    </row>
    <row r="140" spans="1:30">
      <c r="A140" s="83"/>
      <c r="B140" s="83"/>
      <c r="C140" s="83"/>
      <c r="D140" s="83"/>
      <c r="E140" s="83"/>
      <c r="F140" s="83"/>
      <c r="G140" s="83"/>
      <c r="H140" s="83"/>
      <c r="I140" s="83"/>
      <c r="J140" s="139"/>
      <c r="K140" s="83"/>
      <c r="L140" s="139"/>
      <c r="M140" s="83"/>
      <c r="N140" s="139"/>
      <c r="O140" s="83"/>
      <c r="P140" s="139"/>
      <c r="Q140" s="83"/>
      <c r="R140" s="139"/>
      <c r="S140" s="83"/>
      <c r="T140" s="139"/>
      <c r="U140" s="83"/>
      <c r="V140" s="139"/>
      <c r="W140" s="83"/>
      <c r="X140" s="139"/>
      <c r="Y140" s="83"/>
      <c r="Z140" s="139"/>
      <c r="AA140" s="83"/>
      <c r="AB140" s="83"/>
      <c r="AC140" s="83"/>
      <c r="AD140" s="83"/>
    </row>
    <row r="141" spans="1:30">
      <c r="A141" s="83"/>
      <c r="B141" s="83"/>
      <c r="C141" s="83"/>
      <c r="D141" s="83"/>
      <c r="E141" s="83"/>
      <c r="F141" s="83"/>
      <c r="G141" s="83"/>
      <c r="H141" s="83"/>
      <c r="I141" s="83"/>
      <c r="J141" s="139"/>
      <c r="K141" s="83"/>
      <c r="L141" s="139"/>
      <c r="M141" s="83"/>
      <c r="N141" s="139"/>
      <c r="O141" s="83"/>
      <c r="P141" s="139"/>
      <c r="Q141" s="83"/>
      <c r="R141" s="139"/>
      <c r="S141" s="83"/>
      <c r="T141" s="139"/>
      <c r="U141" s="83"/>
      <c r="V141" s="139"/>
      <c r="W141" s="83"/>
      <c r="X141" s="139"/>
      <c r="Y141" s="83"/>
      <c r="Z141" s="139"/>
      <c r="AA141" s="83"/>
      <c r="AB141" s="83"/>
      <c r="AC141" s="83"/>
      <c r="AD141" s="83"/>
    </row>
    <row r="142" spans="1:30">
      <c r="A142" s="83"/>
      <c r="B142" s="83"/>
      <c r="C142" s="83"/>
      <c r="D142" s="83"/>
      <c r="E142" s="83"/>
      <c r="F142" s="83"/>
      <c r="G142" s="83"/>
      <c r="H142" s="83"/>
      <c r="I142" s="83"/>
      <c r="J142" s="139"/>
      <c r="K142" s="83"/>
      <c r="L142" s="139"/>
      <c r="M142" s="83"/>
      <c r="N142" s="139"/>
      <c r="O142" s="83"/>
      <c r="P142" s="139"/>
      <c r="Q142" s="83"/>
      <c r="R142" s="139"/>
      <c r="S142" s="83"/>
      <c r="T142" s="139"/>
      <c r="U142" s="83"/>
      <c r="V142" s="139"/>
      <c r="W142" s="83"/>
      <c r="X142" s="139"/>
      <c r="Y142" s="83"/>
      <c r="Z142" s="139"/>
      <c r="AA142" s="83"/>
      <c r="AB142" s="83"/>
      <c r="AC142" s="83"/>
      <c r="AD142" s="83"/>
    </row>
    <row r="143" spans="1:30">
      <c r="A143" s="83"/>
      <c r="B143" s="83"/>
      <c r="C143" s="83"/>
      <c r="D143" s="83"/>
      <c r="E143" s="83"/>
      <c r="F143" s="83"/>
      <c r="G143" s="83"/>
      <c r="H143" s="83"/>
      <c r="I143" s="83"/>
      <c r="J143" s="139"/>
      <c r="K143" s="83"/>
      <c r="L143" s="139"/>
      <c r="M143" s="83"/>
      <c r="N143" s="139"/>
      <c r="O143" s="83"/>
      <c r="P143" s="139"/>
      <c r="Q143" s="83"/>
      <c r="R143" s="139"/>
      <c r="S143" s="83"/>
      <c r="T143" s="139"/>
      <c r="U143" s="83"/>
      <c r="V143" s="139"/>
      <c r="W143" s="83"/>
      <c r="X143" s="139"/>
      <c r="Y143" s="83"/>
      <c r="Z143" s="139"/>
      <c r="AA143" s="83"/>
      <c r="AB143" s="83"/>
      <c r="AC143" s="83"/>
      <c r="AD143" s="83"/>
    </row>
    <row r="144" spans="1:30">
      <c r="A144" s="83"/>
      <c r="B144" s="83"/>
      <c r="C144" s="83"/>
      <c r="D144" s="83"/>
      <c r="E144" s="83"/>
      <c r="F144" s="83"/>
      <c r="G144" s="83"/>
      <c r="H144" s="83"/>
      <c r="I144" s="83"/>
      <c r="J144" s="139"/>
      <c r="K144" s="83"/>
      <c r="L144" s="139"/>
      <c r="M144" s="83"/>
      <c r="N144" s="139"/>
      <c r="O144" s="83"/>
      <c r="P144" s="139"/>
      <c r="Q144" s="83"/>
      <c r="R144" s="139"/>
      <c r="S144" s="83"/>
      <c r="T144" s="139"/>
      <c r="U144" s="83"/>
      <c r="V144" s="139"/>
      <c r="W144" s="83"/>
      <c r="X144" s="139"/>
      <c r="Y144" s="83"/>
      <c r="Z144" s="139"/>
      <c r="AA144" s="83"/>
      <c r="AB144" s="83"/>
      <c r="AC144" s="83"/>
      <c r="AD144" s="83"/>
    </row>
    <row r="145" spans="1:30">
      <c r="A145" s="83"/>
      <c r="B145" s="83"/>
      <c r="C145" s="83"/>
      <c r="D145" s="83"/>
      <c r="E145" s="83"/>
      <c r="F145" s="83"/>
      <c r="G145" s="83"/>
      <c r="H145" s="83"/>
      <c r="I145" s="83"/>
      <c r="J145" s="139"/>
      <c r="K145" s="83"/>
      <c r="L145" s="139"/>
      <c r="M145" s="83"/>
      <c r="N145" s="139"/>
      <c r="O145" s="83"/>
      <c r="P145" s="139"/>
      <c r="Q145" s="83"/>
      <c r="R145" s="139"/>
      <c r="S145" s="83"/>
      <c r="T145" s="139"/>
      <c r="U145" s="83"/>
      <c r="V145" s="139"/>
      <c r="W145" s="83"/>
      <c r="X145" s="139"/>
      <c r="Y145" s="83"/>
      <c r="Z145" s="139"/>
      <c r="AA145" s="83"/>
      <c r="AB145" s="83"/>
      <c r="AC145" s="83"/>
      <c r="AD145" s="83"/>
    </row>
    <row r="146" spans="1:30">
      <c r="A146" s="83"/>
      <c r="B146" s="83"/>
      <c r="C146" s="83"/>
      <c r="D146" s="83"/>
      <c r="E146" s="83"/>
      <c r="F146" s="83"/>
      <c r="G146" s="83"/>
      <c r="H146" s="83"/>
      <c r="I146" s="83"/>
      <c r="J146" s="139"/>
      <c r="K146" s="83"/>
      <c r="L146" s="139"/>
      <c r="M146" s="83"/>
      <c r="N146" s="139"/>
      <c r="O146" s="83"/>
      <c r="P146" s="139"/>
      <c r="Q146" s="83"/>
      <c r="R146" s="139"/>
      <c r="S146" s="83"/>
      <c r="T146" s="139"/>
      <c r="U146" s="83"/>
      <c r="V146" s="139"/>
      <c r="W146" s="83"/>
      <c r="X146" s="139"/>
      <c r="Y146" s="83"/>
      <c r="Z146" s="139"/>
      <c r="AA146" s="83"/>
      <c r="AB146" s="83"/>
      <c r="AC146" s="83"/>
      <c r="AD146" s="83"/>
    </row>
    <row r="147" spans="1:30">
      <c r="A147" s="83"/>
      <c r="B147" s="83"/>
      <c r="C147" s="83"/>
      <c r="D147" s="83"/>
      <c r="E147" s="83"/>
      <c r="F147" s="83"/>
      <c r="G147" s="83"/>
      <c r="H147" s="83"/>
      <c r="I147" s="83"/>
      <c r="J147" s="139"/>
      <c r="K147" s="83"/>
      <c r="L147" s="139"/>
      <c r="M147" s="83"/>
      <c r="N147" s="139"/>
      <c r="O147" s="83"/>
      <c r="P147" s="139"/>
      <c r="Q147" s="83"/>
      <c r="R147" s="139"/>
      <c r="S147" s="83"/>
      <c r="T147" s="139"/>
      <c r="U147" s="83"/>
      <c r="V147" s="139"/>
      <c r="W147" s="83"/>
      <c r="X147" s="139"/>
      <c r="Y147" s="83"/>
      <c r="Z147" s="139"/>
      <c r="AA147" s="83"/>
      <c r="AB147" s="83"/>
      <c r="AC147" s="83"/>
      <c r="AD147" s="83"/>
    </row>
    <row r="148" spans="1:30">
      <c r="A148" s="83"/>
      <c r="B148" s="83"/>
      <c r="C148" s="83"/>
      <c r="D148" s="83"/>
      <c r="E148" s="83"/>
      <c r="F148" s="83"/>
      <c r="G148" s="83"/>
      <c r="H148" s="83"/>
      <c r="I148" s="83"/>
      <c r="J148" s="139"/>
      <c r="K148" s="83"/>
      <c r="L148" s="139"/>
      <c r="M148" s="83"/>
      <c r="N148" s="139"/>
      <c r="O148" s="83"/>
      <c r="P148" s="139"/>
      <c r="Q148" s="83"/>
      <c r="R148" s="139"/>
      <c r="S148" s="83"/>
      <c r="T148" s="139"/>
      <c r="U148" s="83"/>
      <c r="V148" s="139"/>
      <c r="W148" s="83"/>
      <c r="X148" s="139"/>
      <c r="Y148" s="83"/>
      <c r="Z148" s="139"/>
      <c r="AA148" s="83"/>
      <c r="AB148" s="83"/>
      <c r="AC148" s="83"/>
      <c r="AD148" s="83"/>
    </row>
    <row r="149" spans="1:30">
      <c r="A149" s="83"/>
      <c r="B149" s="83"/>
      <c r="C149" s="83"/>
      <c r="D149" s="83"/>
      <c r="E149" s="83"/>
      <c r="F149" s="83"/>
      <c r="G149" s="83"/>
      <c r="H149" s="83"/>
      <c r="I149" s="83"/>
      <c r="J149" s="139"/>
      <c r="K149" s="83"/>
      <c r="L149" s="139"/>
      <c r="M149" s="83"/>
      <c r="N149" s="139"/>
      <c r="O149" s="83"/>
      <c r="P149" s="139"/>
      <c r="Q149" s="83"/>
      <c r="R149" s="139"/>
      <c r="S149" s="83"/>
      <c r="T149" s="139"/>
      <c r="U149" s="83"/>
      <c r="V149" s="139"/>
      <c r="W149" s="83"/>
      <c r="X149" s="139"/>
      <c r="Y149" s="83"/>
      <c r="Z149" s="139"/>
      <c r="AA149" s="83"/>
      <c r="AB149" s="83"/>
      <c r="AC149" s="83"/>
      <c r="AD149" s="83"/>
    </row>
    <row r="150" spans="1:30">
      <c r="A150" s="83"/>
      <c r="B150" s="83"/>
      <c r="C150" s="83"/>
      <c r="D150" s="83"/>
      <c r="E150" s="83"/>
      <c r="F150" s="83"/>
      <c r="G150" s="83"/>
      <c r="H150" s="83"/>
      <c r="I150" s="83"/>
      <c r="J150" s="139"/>
      <c r="K150" s="83"/>
      <c r="L150" s="139"/>
      <c r="M150" s="83"/>
      <c r="N150" s="139"/>
      <c r="O150" s="83"/>
      <c r="P150" s="139"/>
      <c r="Q150" s="83"/>
      <c r="R150" s="139"/>
      <c r="S150" s="83"/>
      <c r="T150" s="139"/>
      <c r="U150" s="83"/>
      <c r="V150" s="139"/>
      <c r="W150" s="83"/>
      <c r="X150" s="139"/>
      <c r="Y150" s="83"/>
      <c r="Z150" s="139"/>
      <c r="AA150" s="83"/>
      <c r="AB150" s="83"/>
      <c r="AC150" s="83"/>
      <c r="AD150" s="83"/>
    </row>
    <row r="151" spans="1:30">
      <c r="A151" s="83"/>
      <c r="B151" s="83"/>
      <c r="C151" s="83"/>
      <c r="D151" s="83"/>
      <c r="E151" s="83"/>
      <c r="F151" s="83"/>
      <c r="G151" s="83"/>
      <c r="H151" s="83"/>
      <c r="I151" s="83"/>
      <c r="J151" s="139"/>
      <c r="K151" s="83"/>
      <c r="L151" s="139"/>
      <c r="M151" s="83"/>
      <c r="N151" s="139"/>
      <c r="O151" s="83"/>
      <c r="P151" s="139"/>
      <c r="Q151" s="83"/>
      <c r="R151" s="139"/>
      <c r="S151" s="83"/>
      <c r="T151" s="139"/>
      <c r="U151" s="83"/>
      <c r="V151" s="139"/>
      <c r="W151" s="83"/>
      <c r="X151" s="139"/>
      <c r="Y151" s="83"/>
      <c r="Z151" s="139"/>
      <c r="AA151" s="83"/>
      <c r="AB151" s="83"/>
      <c r="AC151" s="83"/>
      <c r="AD151" s="83"/>
    </row>
    <row r="152" spans="1:30">
      <c r="A152" s="83"/>
      <c r="B152" s="83"/>
      <c r="C152" s="83"/>
      <c r="D152" s="83"/>
      <c r="E152" s="83"/>
      <c r="F152" s="83"/>
      <c r="G152" s="83"/>
      <c r="H152" s="83"/>
      <c r="I152" s="83"/>
      <c r="J152" s="139"/>
      <c r="K152" s="83"/>
      <c r="L152" s="139"/>
      <c r="M152" s="83"/>
      <c r="N152" s="139"/>
      <c r="O152" s="83"/>
      <c r="P152" s="139"/>
      <c r="Q152" s="83"/>
      <c r="R152" s="139"/>
      <c r="S152" s="83"/>
      <c r="T152" s="139"/>
      <c r="U152" s="83"/>
      <c r="V152" s="139"/>
      <c r="W152" s="83"/>
      <c r="X152" s="139"/>
      <c r="Y152" s="83"/>
      <c r="Z152" s="139"/>
      <c r="AA152" s="83"/>
      <c r="AB152" s="83"/>
      <c r="AC152" s="83"/>
      <c r="AD152" s="83"/>
    </row>
    <row r="153" spans="1:30">
      <c r="A153" s="83"/>
      <c r="B153" s="83"/>
      <c r="C153" s="83"/>
      <c r="D153" s="83"/>
      <c r="E153" s="83"/>
      <c r="F153" s="83"/>
      <c r="G153" s="83"/>
      <c r="H153" s="83"/>
      <c r="I153" s="83"/>
      <c r="J153" s="139"/>
      <c r="K153" s="83"/>
      <c r="L153" s="139"/>
      <c r="M153" s="83"/>
      <c r="N153" s="139"/>
      <c r="O153" s="83"/>
      <c r="P153" s="139"/>
      <c r="Q153" s="83"/>
      <c r="R153" s="139"/>
      <c r="S153" s="83"/>
      <c r="T153" s="139"/>
      <c r="U153" s="83"/>
      <c r="V153" s="139"/>
      <c r="W153" s="83"/>
      <c r="X153" s="139"/>
      <c r="Y153" s="83"/>
      <c r="Z153" s="139"/>
      <c r="AA153" s="83"/>
      <c r="AB153" s="83"/>
      <c r="AC153" s="83"/>
      <c r="AD153" s="83"/>
    </row>
    <row r="154" spans="1:30">
      <c r="A154" s="83"/>
      <c r="B154" s="83"/>
      <c r="C154" s="83"/>
      <c r="D154" s="83"/>
      <c r="E154" s="83"/>
      <c r="F154" s="83"/>
      <c r="G154" s="83"/>
      <c r="H154" s="83"/>
      <c r="I154" s="83"/>
      <c r="J154" s="139"/>
      <c r="K154" s="83"/>
      <c r="L154" s="139"/>
      <c r="M154" s="83"/>
      <c r="N154" s="139"/>
      <c r="O154" s="83"/>
      <c r="P154" s="139"/>
      <c r="Q154" s="83"/>
      <c r="R154" s="139"/>
      <c r="S154" s="83"/>
      <c r="T154" s="139"/>
      <c r="U154" s="83"/>
      <c r="V154" s="139"/>
      <c r="W154" s="83"/>
      <c r="X154" s="139"/>
      <c r="Y154" s="83"/>
      <c r="Z154" s="139"/>
      <c r="AA154" s="83"/>
      <c r="AB154" s="83"/>
      <c r="AC154" s="83"/>
      <c r="AD154" s="83"/>
    </row>
    <row r="155" spans="1:30">
      <c r="A155" s="83"/>
      <c r="B155" s="83"/>
      <c r="C155" s="83"/>
      <c r="D155" s="83"/>
      <c r="E155" s="83"/>
      <c r="F155" s="83"/>
      <c r="G155" s="83"/>
      <c r="H155" s="83"/>
      <c r="I155" s="83"/>
      <c r="J155" s="139"/>
      <c r="K155" s="83"/>
      <c r="L155" s="139"/>
      <c r="M155" s="83"/>
      <c r="N155" s="139"/>
      <c r="O155" s="83"/>
      <c r="P155" s="139"/>
      <c r="Q155" s="83"/>
      <c r="R155" s="139"/>
      <c r="S155" s="83"/>
      <c r="T155" s="139"/>
      <c r="U155" s="83"/>
      <c r="V155" s="139"/>
      <c r="W155" s="83"/>
      <c r="X155" s="139"/>
      <c r="Y155" s="83"/>
      <c r="Z155" s="139"/>
      <c r="AA155" s="83"/>
      <c r="AB155" s="83"/>
      <c r="AC155" s="83"/>
      <c r="AD155" s="83"/>
    </row>
    <row r="156" spans="1:30">
      <c r="A156" s="83"/>
      <c r="B156" s="83"/>
      <c r="C156" s="83"/>
      <c r="D156" s="83"/>
      <c r="E156" s="83"/>
      <c r="F156" s="83"/>
      <c r="G156" s="83"/>
      <c r="H156" s="83"/>
      <c r="I156" s="83"/>
      <c r="J156" s="139"/>
      <c r="K156" s="83"/>
      <c r="L156" s="139"/>
      <c r="M156" s="83"/>
      <c r="N156" s="139"/>
      <c r="O156" s="83"/>
      <c r="P156" s="139"/>
      <c r="Q156" s="83"/>
      <c r="R156" s="139"/>
      <c r="S156" s="83"/>
      <c r="T156" s="139"/>
      <c r="U156" s="83"/>
      <c r="V156" s="139"/>
      <c r="W156" s="83"/>
      <c r="X156" s="139"/>
      <c r="Y156" s="83"/>
      <c r="Z156" s="139"/>
      <c r="AA156" s="83"/>
      <c r="AB156" s="83"/>
      <c r="AC156" s="83"/>
      <c r="AD156" s="83"/>
    </row>
    <row r="157" spans="1:30">
      <c r="A157" s="83"/>
      <c r="B157" s="83"/>
      <c r="C157" s="83"/>
      <c r="D157" s="83"/>
      <c r="E157" s="83"/>
      <c r="F157" s="83"/>
      <c r="G157" s="83"/>
      <c r="H157" s="83"/>
      <c r="I157" s="83"/>
      <c r="J157" s="139"/>
      <c r="K157" s="83"/>
      <c r="L157" s="139"/>
      <c r="M157" s="83"/>
      <c r="N157" s="139"/>
      <c r="O157" s="83"/>
      <c r="P157" s="139"/>
      <c r="Q157" s="83"/>
      <c r="R157" s="139"/>
      <c r="S157" s="83"/>
      <c r="T157" s="139"/>
      <c r="U157" s="83"/>
      <c r="V157" s="139"/>
      <c r="W157" s="83"/>
      <c r="X157" s="139"/>
      <c r="Y157" s="83"/>
      <c r="Z157" s="139"/>
      <c r="AA157" s="83"/>
      <c r="AB157" s="83"/>
      <c r="AC157" s="83"/>
      <c r="AD157" s="83"/>
    </row>
    <row r="158" spans="1:30">
      <c r="A158" s="83"/>
      <c r="B158" s="83"/>
      <c r="C158" s="83"/>
      <c r="D158" s="83"/>
      <c r="E158" s="83"/>
      <c r="F158" s="83"/>
      <c r="G158" s="83"/>
      <c r="H158" s="83"/>
      <c r="I158" s="83"/>
      <c r="J158" s="139"/>
      <c r="K158" s="83"/>
      <c r="L158" s="139"/>
      <c r="M158" s="83"/>
      <c r="N158" s="139"/>
      <c r="O158" s="83"/>
      <c r="P158" s="139"/>
      <c r="Q158" s="83"/>
      <c r="R158" s="139"/>
      <c r="S158" s="83"/>
      <c r="T158" s="139"/>
      <c r="U158" s="83"/>
      <c r="V158" s="139"/>
      <c r="W158" s="83"/>
      <c r="X158" s="139"/>
      <c r="Y158" s="83"/>
      <c r="Z158" s="139"/>
      <c r="AA158" s="83"/>
      <c r="AB158" s="83"/>
      <c r="AC158" s="83"/>
      <c r="AD158" s="83"/>
    </row>
    <row r="159" spans="1:30">
      <c r="A159" s="83"/>
      <c r="B159" s="83"/>
      <c r="C159" s="83"/>
      <c r="D159" s="83"/>
      <c r="E159" s="83"/>
      <c r="F159" s="83"/>
      <c r="G159" s="83"/>
      <c r="H159" s="83"/>
      <c r="I159" s="83"/>
      <c r="J159" s="139"/>
      <c r="K159" s="83"/>
      <c r="L159" s="139"/>
      <c r="M159" s="83"/>
      <c r="N159" s="139"/>
      <c r="O159" s="83"/>
      <c r="P159" s="139"/>
      <c r="Q159" s="83"/>
      <c r="R159" s="139"/>
      <c r="S159" s="83"/>
      <c r="T159" s="139"/>
      <c r="U159" s="83"/>
      <c r="V159" s="139"/>
      <c r="W159" s="83"/>
      <c r="X159" s="139"/>
      <c r="Y159" s="83"/>
      <c r="Z159" s="139"/>
      <c r="AA159" s="83"/>
      <c r="AB159" s="83"/>
      <c r="AC159" s="83"/>
      <c r="AD159" s="83"/>
    </row>
    <row r="160" spans="1:30">
      <c r="A160" s="83"/>
      <c r="B160" s="83"/>
      <c r="C160" s="83"/>
      <c r="D160" s="83"/>
      <c r="E160" s="83"/>
      <c r="F160" s="83"/>
      <c r="G160" s="83"/>
      <c r="H160" s="83"/>
      <c r="I160" s="83"/>
      <c r="J160" s="139"/>
      <c r="K160" s="83"/>
      <c r="L160" s="139"/>
      <c r="M160" s="83"/>
      <c r="N160" s="139"/>
      <c r="O160" s="83"/>
      <c r="P160" s="139"/>
      <c r="Q160" s="83"/>
      <c r="R160" s="139"/>
      <c r="S160" s="83"/>
      <c r="T160" s="139"/>
      <c r="U160" s="83"/>
      <c r="V160" s="139"/>
      <c r="W160" s="83"/>
      <c r="X160" s="139"/>
      <c r="Y160" s="83"/>
      <c r="Z160" s="139"/>
      <c r="AA160" s="83"/>
      <c r="AB160" s="83"/>
      <c r="AC160" s="83"/>
      <c r="AD160" s="83"/>
    </row>
    <row r="161" spans="1:30">
      <c r="A161" s="83"/>
      <c r="B161" s="83"/>
      <c r="C161" s="83"/>
      <c r="D161" s="83"/>
      <c r="E161" s="83"/>
      <c r="F161" s="83"/>
      <c r="G161" s="83"/>
      <c r="H161" s="83"/>
      <c r="I161" s="83"/>
      <c r="J161" s="139"/>
      <c r="K161" s="83"/>
      <c r="L161" s="139"/>
      <c r="M161" s="83"/>
      <c r="N161" s="139"/>
      <c r="O161" s="83"/>
      <c r="P161" s="139"/>
      <c r="Q161" s="83"/>
      <c r="R161" s="139"/>
      <c r="S161" s="83"/>
      <c r="T161" s="139"/>
      <c r="U161" s="83"/>
      <c r="V161" s="139"/>
      <c r="W161" s="83"/>
      <c r="X161" s="139"/>
      <c r="Y161" s="83"/>
      <c r="Z161" s="139"/>
      <c r="AA161" s="83"/>
      <c r="AB161" s="83"/>
      <c r="AC161" s="83"/>
      <c r="AD161" s="83"/>
    </row>
    <row r="162" spans="1:30">
      <c r="A162" s="83"/>
      <c r="B162" s="83"/>
      <c r="C162" s="83"/>
      <c r="D162" s="83"/>
      <c r="E162" s="83"/>
      <c r="F162" s="83"/>
      <c r="G162" s="83"/>
      <c r="H162" s="83"/>
      <c r="I162" s="83"/>
      <c r="J162" s="139"/>
      <c r="K162" s="83"/>
      <c r="L162" s="139"/>
      <c r="M162" s="83"/>
      <c r="N162" s="139"/>
      <c r="O162" s="83"/>
      <c r="P162" s="139"/>
      <c r="Q162" s="83"/>
      <c r="R162" s="139"/>
      <c r="S162" s="83"/>
      <c r="T162" s="139"/>
      <c r="U162" s="83"/>
      <c r="V162" s="139"/>
      <c r="W162" s="83"/>
      <c r="X162" s="139"/>
      <c r="Y162" s="83"/>
      <c r="Z162" s="139"/>
      <c r="AA162" s="83"/>
      <c r="AB162" s="83"/>
      <c r="AC162" s="83"/>
      <c r="AD162" s="83"/>
    </row>
    <row r="163" spans="1:30">
      <c r="A163" s="83"/>
      <c r="B163" s="83"/>
      <c r="C163" s="83"/>
      <c r="D163" s="83"/>
      <c r="E163" s="83"/>
      <c r="F163" s="83"/>
      <c r="G163" s="83"/>
      <c r="H163" s="83"/>
      <c r="I163" s="83"/>
      <c r="J163" s="139"/>
      <c r="K163" s="83"/>
      <c r="L163" s="139"/>
      <c r="M163" s="83"/>
      <c r="N163" s="139"/>
      <c r="O163" s="83"/>
      <c r="P163" s="139"/>
      <c r="Q163" s="83"/>
      <c r="R163" s="139"/>
      <c r="S163" s="83"/>
      <c r="T163" s="139"/>
      <c r="U163" s="83"/>
      <c r="V163" s="139"/>
      <c r="W163" s="83"/>
      <c r="X163" s="139"/>
      <c r="Y163" s="83"/>
      <c r="Z163" s="139"/>
      <c r="AA163" s="83"/>
      <c r="AB163" s="83"/>
      <c r="AC163" s="83"/>
      <c r="AD163" s="83"/>
    </row>
    <row r="164" spans="1:30">
      <c r="A164" s="83"/>
      <c r="B164" s="83"/>
      <c r="C164" s="83"/>
      <c r="D164" s="83"/>
      <c r="E164" s="83"/>
      <c r="F164" s="83"/>
      <c r="G164" s="83"/>
      <c r="H164" s="83"/>
      <c r="I164" s="83"/>
      <c r="J164" s="139"/>
      <c r="K164" s="83"/>
      <c r="L164" s="139"/>
      <c r="M164" s="83"/>
      <c r="N164" s="139"/>
      <c r="O164" s="83"/>
      <c r="P164" s="139"/>
      <c r="Q164" s="83"/>
      <c r="R164" s="139"/>
      <c r="S164" s="83"/>
      <c r="T164" s="139"/>
      <c r="U164" s="83"/>
      <c r="V164" s="139"/>
      <c r="W164" s="83"/>
      <c r="X164" s="139"/>
      <c r="Y164" s="83"/>
      <c r="Z164" s="139"/>
      <c r="AA164" s="83"/>
      <c r="AB164" s="83"/>
      <c r="AC164" s="83"/>
      <c r="AD164" s="83"/>
    </row>
    <row r="165" spans="1:30">
      <c r="A165" s="83"/>
      <c r="B165" s="83"/>
      <c r="C165" s="83"/>
      <c r="D165" s="83"/>
      <c r="E165" s="83"/>
      <c r="F165" s="83"/>
      <c r="G165" s="83"/>
      <c r="H165" s="83"/>
      <c r="I165" s="83"/>
      <c r="J165" s="139"/>
      <c r="K165" s="83"/>
      <c r="L165" s="139"/>
      <c r="M165" s="83"/>
      <c r="N165" s="139"/>
      <c r="O165" s="83"/>
      <c r="P165" s="139"/>
      <c r="Q165" s="83"/>
      <c r="R165" s="139"/>
      <c r="S165" s="83"/>
      <c r="T165" s="139"/>
      <c r="U165" s="83"/>
      <c r="V165" s="139"/>
      <c r="W165" s="83"/>
      <c r="X165" s="139"/>
      <c r="Y165" s="83"/>
      <c r="Z165" s="139"/>
      <c r="AA165" s="83"/>
      <c r="AB165" s="83"/>
      <c r="AC165" s="83"/>
      <c r="AD165" s="83"/>
    </row>
    <row r="166" spans="1:30">
      <c r="A166" s="83"/>
      <c r="B166" s="83"/>
      <c r="C166" s="83"/>
      <c r="D166" s="83"/>
      <c r="E166" s="83"/>
      <c r="F166" s="83"/>
      <c r="G166" s="83"/>
      <c r="H166" s="83"/>
      <c r="I166" s="83"/>
      <c r="J166" s="139"/>
      <c r="K166" s="83"/>
      <c r="L166" s="139"/>
      <c r="M166" s="83"/>
      <c r="N166" s="139"/>
      <c r="O166" s="83"/>
      <c r="P166" s="139"/>
      <c r="Q166" s="83"/>
      <c r="R166" s="139"/>
      <c r="S166" s="83"/>
      <c r="T166" s="139"/>
      <c r="U166" s="83"/>
      <c r="V166" s="139"/>
      <c r="W166" s="83"/>
      <c r="X166" s="139"/>
      <c r="Y166" s="83"/>
      <c r="Z166" s="139"/>
      <c r="AA166" s="83"/>
      <c r="AB166" s="83"/>
      <c r="AC166" s="83"/>
      <c r="AD166" s="83"/>
    </row>
    <row r="167" spans="1:30">
      <c r="A167" s="83"/>
      <c r="B167" s="83"/>
      <c r="C167" s="83"/>
      <c r="D167" s="83"/>
      <c r="E167" s="83"/>
      <c r="F167" s="83"/>
      <c r="G167" s="83"/>
      <c r="H167" s="83"/>
      <c r="I167" s="83"/>
      <c r="J167" s="139"/>
      <c r="K167" s="83"/>
      <c r="L167" s="139"/>
      <c r="M167" s="83"/>
      <c r="N167" s="139"/>
      <c r="O167" s="83"/>
      <c r="P167" s="139"/>
      <c r="Q167" s="83"/>
      <c r="R167" s="139"/>
      <c r="S167" s="83"/>
      <c r="T167" s="139"/>
      <c r="U167" s="83"/>
      <c r="V167" s="139"/>
      <c r="W167" s="83"/>
      <c r="X167" s="139"/>
      <c r="Y167" s="83"/>
      <c r="Z167" s="139"/>
      <c r="AA167" s="83"/>
      <c r="AB167" s="83"/>
      <c r="AC167" s="83"/>
      <c r="AD167" s="83"/>
    </row>
    <row r="168" spans="1:30">
      <c r="A168" s="83"/>
      <c r="B168" s="83"/>
      <c r="C168" s="83"/>
      <c r="D168" s="83"/>
      <c r="E168" s="83"/>
      <c r="F168" s="83"/>
      <c r="G168" s="83"/>
      <c r="H168" s="83"/>
      <c r="I168" s="83"/>
      <c r="J168" s="139"/>
      <c r="K168" s="83"/>
      <c r="L168" s="139"/>
      <c r="M168" s="83"/>
      <c r="N168" s="139"/>
      <c r="O168" s="83"/>
      <c r="P168" s="139"/>
      <c r="Q168" s="83"/>
      <c r="R168" s="139"/>
      <c r="S168" s="83"/>
      <c r="T168" s="139"/>
      <c r="U168" s="83"/>
      <c r="V168" s="139"/>
      <c r="W168" s="83"/>
      <c r="X168" s="139"/>
      <c r="Y168" s="83"/>
      <c r="Z168" s="139"/>
      <c r="AA168" s="83"/>
      <c r="AB168" s="83"/>
      <c r="AC168" s="83"/>
      <c r="AD168" s="83"/>
    </row>
    <row r="169" spans="1:30">
      <c r="A169" s="83"/>
      <c r="B169" s="83"/>
      <c r="C169" s="83"/>
      <c r="D169" s="83"/>
      <c r="E169" s="83"/>
      <c r="F169" s="83"/>
      <c r="G169" s="83"/>
      <c r="H169" s="83"/>
      <c r="I169" s="83"/>
      <c r="J169" s="139"/>
      <c r="K169" s="83"/>
      <c r="L169" s="139"/>
      <c r="M169" s="83"/>
      <c r="N169" s="139"/>
      <c r="O169" s="83"/>
      <c r="P169" s="139"/>
      <c r="Q169" s="83"/>
      <c r="R169" s="139"/>
      <c r="S169" s="83"/>
      <c r="T169" s="139"/>
      <c r="U169" s="83"/>
      <c r="V169" s="139"/>
      <c r="W169" s="83"/>
      <c r="X169" s="139"/>
      <c r="Y169" s="83"/>
      <c r="Z169" s="139"/>
      <c r="AA169" s="83"/>
      <c r="AB169" s="83"/>
      <c r="AC169" s="83"/>
      <c r="AD169" s="83"/>
    </row>
    <row r="170" spans="1:30">
      <c r="A170" s="83"/>
      <c r="B170" s="83"/>
      <c r="C170" s="83"/>
      <c r="D170" s="83"/>
      <c r="E170" s="83"/>
      <c r="F170" s="83"/>
      <c r="G170" s="83"/>
      <c r="H170" s="83"/>
      <c r="I170" s="83"/>
      <c r="J170" s="139"/>
      <c r="K170" s="83"/>
      <c r="L170" s="139"/>
      <c r="M170" s="83"/>
      <c r="N170" s="139"/>
      <c r="O170" s="83"/>
      <c r="P170" s="139"/>
      <c r="Q170" s="83"/>
      <c r="R170" s="139"/>
      <c r="S170" s="83"/>
      <c r="T170" s="139"/>
      <c r="U170" s="83"/>
      <c r="V170" s="139"/>
      <c r="W170" s="83"/>
      <c r="X170" s="139"/>
      <c r="Y170" s="83"/>
      <c r="Z170" s="139"/>
      <c r="AA170" s="83"/>
      <c r="AB170" s="83"/>
      <c r="AC170" s="83"/>
      <c r="AD170" s="83"/>
    </row>
    <row r="171" spans="1:30">
      <c r="A171" s="83"/>
      <c r="B171" s="83"/>
      <c r="C171" s="83"/>
      <c r="D171" s="83"/>
      <c r="E171" s="83"/>
      <c r="F171" s="83"/>
      <c r="G171" s="83"/>
      <c r="H171" s="83"/>
      <c r="I171" s="83"/>
      <c r="J171" s="139"/>
      <c r="K171" s="83"/>
      <c r="L171" s="139"/>
      <c r="M171" s="83"/>
      <c r="N171" s="139"/>
      <c r="O171" s="83"/>
      <c r="P171" s="139"/>
      <c r="Q171" s="83"/>
      <c r="R171" s="139"/>
      <c r="S171" s="83"/>
      <c r="T171" s="139"/>
      <c r="U171" s="83"/>
      <c r="V171" s="139"/>
      <c r="W171" s="83"/>
      <c r="X171" s="139"/>
      <c r="Y171" s="83"/>
      <c r="Z171" s="139"/>
      <c r="AA171" s="83"/>
      <c r="AB171" s="83"/>
      <c r="AC171" s="83"/>
      <c r="AD171" s="83"/>
    </row>
    <row r="172" spans="1:30">
      <c r="A172" s="83"/>
      <c r="B172" s="83"/>
      <c r="C172" s="83"/>
      <c r="D172" s="83"/>
      <c r="E172" s="83"/>
      <c r="F172" s="83"/>
      <c r="G172" s="83"/>
      <c r="H172" s="83"/>
      <c r="I172" s="83"/>
      <c r="J172" s="139"/>
      <c r="K172" s="83"/>
      <c r="L172" s="139"/>
      <c r="M172" s="83"/>
      <c r="N172" s="139"/>
      <c r="O172" s="83"/>
      <c r="P172" s="139"/>
      <c r="Q172" s="83"/>
      <c r="R172" s="139"/>
      <c r="S172" s="83"/>
      <c r="T172" s="139"/>
      <c r="U172" s="83"/>
      <c r="V172" s="139"/>
      <c r="W172" s="83"/>
      <c r="X172" s="139"/>
      <c r="Y172" s="83"/>
      <c r="Z172" s="139"/>
      <c r="AA172" s="83"/>
      <c r="AB172" s="83"/>
      <c r="AC172" s="83"/>
      <c r="AD172" s="83"/>
    </row>
    <row r="173" spans="1:30">
      <c r="A173" s="83"/>
      <c r="B173" s="83"/>
      <c r="C173" s="83"/>
      <c r="D173" s="83"/>
      <c r="E173" s="83"/>
      <c r="F173" s="83"/>
      <c r="G173" s="83"/>
      <c r="H173" s="83"/>
      <c r="I173" s="83"/>
      <c r="J173" s="139"/>
      <c r="K173" s="83"/>
      <c r="L173" s="139"/>
      <c r="M173" s="83"/>
      <c r="N173" s="139"/>
      <c r="O173" s="83"/>
      <c r="P173" s="139"/>
      <c r="Q173" s="83"/>
      <c r="R173" s="139"/>
      <c r="S173" s="83"/>
      <c r="T173" s="139"/>
      <c r="U173" s="83"/>
      <c r="V173" s="139"/>
      <c r="W173" s="83"/>
      <c r="X173" s="139"/>
      <c r="Y173" s="83"/>
      <c r="Z173" s="139"/>
      <c r="AA173" s="83"/>
      <c r="AB173" s="83"/>
      <c r="AC173" s="83"/>
      <c r="AD173" s="83"/>
    </row>
    <row r="174" spans="1:30">
      <c r="A174" s="83"/>
      <c r="B174" s="83"/>
      <c r="C174" s="83"/>
      <c r="D174" s="83"/>
      <c r="E174" s="83"/>
      <c r="F174" s="83"/>
      <c r="G174" s="83"/>
      <c r="H174" s="83"/>
      <c r="I174" s="83"/>
      <c r="J174" s="139"/>
      <c r="K174" s="83"/>
      <c r="L174" s="139"/>
      <c r="M174" s="83"/>
      <c r="N174" s="139"/>
      <c r="O174" s="83"/>
      <c r="P174" s="139"/>
      <c r="Q174" s="83"/>
      <c r="R174" s="139"/>
      <c r="S174" s="83"/>
      <c r="T174" s="139"/>
      <c r="U174" s="83"/>
      <c r="V174" s="139"/>
      <c r="W174" s="83"/>
      <c r="X174" s="139"/>
      <c r="Y174" s="83"/>
      <c r="Z174" s="139"/>
      <c r="AA174" s="83"/>
      <c r="AB174" s="83"/>
      <c r="AC174" s="83"/>
      <c r="AD174" s="83"/>
    </row>
    <row r="175" spans="1:30">
      <c r="A175" s="83"/>
      <c r="B175" s="83"/>
      <c r="C175" s="83"/>
      <c r="D175" s="83"/>
      <c r="E175" s="83"/>
      <c r="F175" s="83"/>
      <c r="G175" s="83"/>
      <c r="H175" s="83"/>
      <c r="I175" s="83"/>
      <c r="J175" s="139"/>
      <c r="K175" s="83"/>
      <c r="L175" s="139"/>
      <c r="M175" s="83"/>
      <c r="N175" s="139"/>
      <c r="O175" s="83"/>
      <c r="P175" s="139"/>
      <c r="Q175" s="83"/>
      <c r="R175" s="139"/>
      <c r="S175" s="83"/>
      <c r="T175" s="139"/>
      <c r="U175" s="83"/>
      <c r="V175" s="139"/>
      <c r="W175" s="83"/>
      <c r="X175" s="139"/>
      <c r="Y175" s="83"/>
      <c r="Z175" s="139"/>
      <c r="AA175" s="83"/>
      <c r="AB175" s="83"/>
      <c r="AC175" s="83"/>
      <c r="AD175" s="83"/>
    </row>
    <row r="176" spans="1:30">
      <c r="A176" s="83"/>
      <c r="B176" s="83"/>
      <c r="C176" s="83"/>
      <c r="D176" s="83"/>
      <c r="E176" s="83"/>
      <c r="F176" s="83"/>
      <c r="G176" s="83"/>
      <c r="H176" s="83"/>
      <c r="I176" s="83"/>
      <c r="J176" s="139"/>
      <c r="K176" s="83"/>
      <c r="L176" s="139"/>
      <c r="M176" s="83"/>
      <c r="N176" s="139"/>
      <c r="O176" s="83"/>
      <c r="P176" s="139"/>
      <c r="Q176" s="83"/>
      <c r="R176" s="139"/>
      <c r="S176" s="83"/>
      <c r="T176" s="139"/>
      <c r="U176" s="83"/>
      <c r="V176" s="139"/>
      <c r="W176" s="83"/>
      <c r="X176" s="139"/>
      <c r="Y176" s="83"/>
      <c r="Z176" s="139"/>
      <c r="AA176" s="83"/>
      <c r="AB176" s="83"/>
      <c r="AC176" s="83"/>
      <c r="AD176" s="83"/>
    </row>
    <row r="177" spans="1:30">
      <c r="A177" s="83"/>
      <c r="B177" s="83"/>
      <c r="C177" s="83"/>
      <c r="D177" s="83"/>
      <c r="E177" s="83"/>
      <c r="F177" s="83"/>
      <c r="G177" s="83"/>
      <c r="H177" s="83"/>
      <c r="I177" s="83"/>
      <c r="J177" s="139"/>
      <c r="K177" s="83"/>
      <c r="L177" s="139"/>
      <c r="M177" s="83"/>
      <c r="N177" s="139"/>
      <c r="O177" s="83"/>
      <c r="P177" s="139"/>
      <c r="Q177" s="83"/>
      <c r="R177" s="139"/>
      <c r="S177" s="83"/>
      <c r="T177" s="139"/>
      <c r="U177" s="83"/>
      <c r="V177" s="139"/>
      <c r="W177" s="83"/>
      <c r="X177" s="139"/>
      <c r="Y177" s="83"/>
      <c r="Z177" s="139"/>
      <c r="AA177" s="83"/>
      <c r="AB177" s="83"/>
      <c r="AC177" s="83"/>
      <c r="AD177" s="83"/>
    </row>
    <row r="178" spans="1:30">
      <c r="A178" s="83"/>
      <c r="B178" s="83"/>
      <c r="C178" s="83"/>
      <c r="D178" s="83"/>
      <c r="E178" s="83"/>
      <c r="F178" s="83"/>
      <c r="G178" s="83"/>
      <c r="H178" s="83"/>
      <c r="I178" s="83"/>
      <c r="J178" s="139"/>
      <c r="K178" s="83"/>
      <c r="L178" s="139"/>
      <c r="M178" s="83"/>
      <c r="N178" s="139"/>
      <c r="O178" s="83"/>
      <c r="P178" s="139"/>
      <c r="Q178" s="83"/>
      <c r="R178" s="139"/>
      <c r="S178" s="83"/>
      <c r="T178" s="139"/>
      <c r="U178" s="83"/>
      <c r="V178" s="139"/>
      <c r="W178" s="83"/>
      <c r="X178" s="139"/>
      <c r="Y178" s="83"/>
      <c r="Z178" s="139"/>
      <c r="AA178" s="83"/>
      <c r="AB178" s="83"/>
      <c r="AC178" s="83"/>
      <c r="AD178" s="83"/>
    </row>
    <row r="179" spans="1:30">
      <c r="A179" s="83"/>
      <c r="B179" s="83"/>
      <c r="C179" s="83"/>
      <c r="D179" s="83"/>
      <c r="E179" s="83"/>
      <c r="F179" s="83"/>
      <c r="G179" s="83"/>
      <c r="H179" s="83"/>
      <c r="I179" s="83"/>
      <c r="J179" s="139"/>
      <c r="K179" s="83"/>
      <c r="L179" s="139"/>
      <c r="M179" s="83"/>
      <c r="N179" s="139"/>
      <c r="O179" s="83"/>
      <c r="P179" s="139"/>
      <c r="Q179" s="83"/>
      <c r="R179" s="139"/>
      <c r="S179" s="83"/>
      <c r="T179" s="139"/>
      <c r="U179" s="83"/>
      <c r="V179" s="139"/>
      <c r="W179" s="83"/>
      <c r="X179" s="139"/>
      <c r="Y179" s="83"/>
      <c r="Z179" s="139"/>
      <c r="AA179" s="83"/>
      <c r="AB179" s="83"/>
      <c r="AC179" s="83"/>
      <c r="AD179" s="83"/>
    </row>
    <row r="180" spans="1:30">
      <c r="A180" s="83"/>
      <c r="B180" s="83"/>
      <c r="C180" s="83"/>
      <c r="D180" s="83"/>
      <c r="E180" s="83"/>
      <c r="F180" s="83"/>
      <c r="G180" s="83"/>
      <c r="H180" s="83"/>
      <c r="I180" s="83"/>
      <c r="J180" s="139"/>
      <c r="K180" s="83"/>
      <c r="L180" s="139"/>
      <c r="M180" s="83"/>
      <c r="N180" s="139"/>
      <c r="O180" s="83"/>
      <c r="P180" s="139"/>
      <c r="Q180" s="83"/>
      <c r="R180" s="139"/>
      <c r="S180" s="83"/>
      <c r="T180" s="139"/>
      <c r="U180" s="83"/>
      <c r="V180" s="139"/>
      <c r="W180" s="83"/>
      <c r="X180" s="139"/>
      <c r="Y180" s="83"/>
      <c r="Z180" s="139"/>
      <c r="AA180" s="83"/>
      <c r="AB180" s="83"/>
      <c r="AC180" s="83"/>
      <c r="AD180" s="83"/>
    </row>
    <row r="181" spans="1:30">
      <c r="A181" s="83"/>
      <c r="B181" s="83"/>
      <c r="C181" s="83"/>
      <c r="D181" s="83"/>
      <c r="E181" s="83"/>
      <c r="F181" s="83"/>
      <c r="G181" s="83"/>
      <c r="H181" s="83"/>
      <c r="I181" s="83"/>
      <c r="J181" s="139"/>
      <c r="K181" s="83"/>
      <c r="L181" s="139"/>
      <c r="M181" s="83"/>
      <c r="N181" s="139"/>
      <c r="O181" s="83"/>
      <c r="P181" s="139"/>
      <c r="Q181" s="83"/>
      <c r="R181" s="139"/>
      <c r="S181" s="83"/>
      <c r="T181" s="139"/>
      <c r="U181" s="83"/>
      <c r="V181" s="139"/>
      <c r="W181" s="83"/>
      <c r="X181" s="139"/>
      <c r="Y181" s="83"/>
      <c r="Z181" s="139"/>
      <c r="AA181" s="83"/>
      <c r="AB181" s="83"/>
      <c r="AC181" s="83"/>
      <c r="AD181" s="83"/>
    </row>
    <row r="182" spans="1:30">
      <c r="A182" s="83"/>
      <c r="B182" s="83"/>
      <c r="C182" s="83"/>
      <c r="D182" s="83"/>
      <c r="E182" s="83"/>
      <c r="F182" s="83"/>
      <c r="G182" s="83"/>
      <c r="H182" s="83"/>
      <c r="I182" s="83"/>
      <c r="J182" s="139"/>
      <c r="K182" s="83"/>
      <c r="L182" s="139"/>
      <c r="M182" s="83"/>
      <c r="N182" s="139"/>
      <c r="O182" s="83"/>
      <c r="P182" s="139"/>
      <c r="Q182" s="83"/>
      <c r="R182" s="139"/>
      <c r="S182" s="83"/>
      <c r="T182" s="139"/>
      <c r="U182" s="83"/>
      <c r="V182" s="139"/>
      <c r="W182" s="83"/>
      <c r="X182" s="139"/>
      <c r="Y182" s="83"/>
      <c r="Z182" s="139"/>
      <c r="AA182" s="83"/>
      <c r="AB182" s="83"/>
      <c r="AC182" s="83"/>
      <c r="AD182" s="83"/>
    </row>
    <row r="183" spans="1:30">
      <c r="A183" s="83"/>
      <c r="B183" s="83"/>
      <c r="C183" s="83"/>
      <c r="D183" s="83"/>
      <c r="E183" s="83"/>
      <c r="F183" s="83"/>
      <c r="G183" s="83"/>
      <c r="H183" s="83"/>
      <c r="I183" s="83"/>
      <c r="J183" s="139"/>
      <c r="K183" s="83"/>
      <c r="L183" s="139"/>
      <c r="M183" s="83"/>
      <c r="N183" s="139"/>
      <c r="O183" s="83"/>
      <c r="P183" s="139"/>
      <c r="Q183" s="83"/>
      <c r="R183" s="139"/>
      <c r="S183" s="83"/>
      <c r="T183" s="139"/>
      <c r="U183" s="83"/>
      <c r="V183" s="139"/>
      <c r="W183" s="83"/>
      <c r="X183" s="139"/>
      <c r="Y183" s="83"/>
      <c r="Z183" s="139"/>
      <c r="AA183" s="83"/>
      <c r="AB183" s="83"/>
      <c r="AC183" s="83"/>
      <c r="AD183" s="83"/>
    </row>
    <row r="184" spans="1:30">
      <c r="A184" s="83"/>
      <c r="B184" s="83"/>
      <c r="C184" s="83"/>
      <c r="D184" s="83"/>
      <c r="E184" s="83"/>
      <c r="F184" s="83"/>
      <c r="G184" s="83"/>
      <c r="H184" s="83"/>
      <c r="I184" s="83"/>
      <c r="J184" s="139"/>
      <c r="K184" s="83"/>
      <c r="L184" s="139"/>
      <c r="M184" s="83"/>
      <c r="N184" s="139"/>
      <c r="O184" s="83"/>
      <c r="P184" s="139"/>
      <c r="Q184" s="83"/>
      <c r="R184" s="139"/>
      <c r="S184" s="83"/>
      <c r="T184" s="139"/>
      <c r="U184" s="83"/>
      <c r="V184" s="139"/>
      <c r="W184" s="83"/>
      <c r="X184" s="139"/>
      <c r="Y184" s="83"/>
      <c r="Z184" s="139"/>
      <c r="AA184" s="83"/>
      <c r="AB184" s="83"/>
      <c r="AC184" s="83"/>
      <c r="AD184" s="83"/>
    </row>
    <row r="185" spans="1:30">
      <c r="A185" s="83"/>
      <c r="B185" s="83"/>
      <c r="C185" s="83"/>
      <c r="D185" s="83"/>
      <c r="E185" s="83"/>
      <c r="F185" s="83"/>
      <c r="G185" s="83"/>
      <c r="H185" s="83"/>
      <c r="I185" s="83"/>
      <c r="J185" s="139"/>
      <c r="K185" s="83"/>
      <c r="L185" s="139"/>
      <c r="M185" s="83"/>
      <c r="N185" s="139"/>
      <c r="O185" s="83"/>
      <c r="P185" s="139"/>
      <c r="Q185" s="83"/>
      <c r="R185" s="139"/>
      <c r="S185" s="83"/>
      <c r="T185" s="139"/>
      <c r="U185" s="83"/>
      <c r="V185" s="139"/>
      <c r="W185" s="83"/>
      <c r="X185" s="139"/>
      <c r="Y185" s="83"/>
      <c r="Z185" s="139"/>
      <c r="AA185" s="83"/>
      <c r="AB185" s="83"/>
      <c r="AC185" s="83"/>
      <c r="AD185" s="83"/>
    </row>
    <row r="186" spans="1:30">
      <c r="A186" s="83"/>
      <c r="B186" s="83"/>
      <c r="C186" s="83"/>
      <c r="D186" s="83"/>
      <c r="E186" s="83"/>
      <c r="F186" s="83"/>
      <c r="G186" s="83"/>
      <c r="H186" s="83"/>
      <c r="I186" s="83"/>
      <c r="J186" s="139"/>
      <c r="K186" s="83"/>
      <c r="L186" s="139"/>
      <c r="M186" s="83"/>
      <c r="N186" s="139"/>
      <c r="O186" s="83"/>
      <c r="P186" s="139"/>
      <c r="Q186" s="83"/>
      <c r="R186" s="139"/>
      <c r="S186" s="83"/>
      <c r="T186" s="139"/>
      <c r="U186" s="83"/>
      <c r="V186" s="139"/>
      <c r="W186" s="83"/>
      <c r="X186" s="139"/>
      <c r="Y186" s="83"/>
      <c r="Z186" s="139"/>
      <c r="AA186" s="83"/>
      <c r="AB186" s="83"/>
      <c r="AC186" s="83"/>
      <c r="AD186" s="83"/>
    </row>
    <row r="187" spans="1:30">
      <c r="A187" s="83"/>
      <c r="B187" s="83"/>
      <c r="C187" s="83"/>
      <c r="D187" s="83"/>
      <c r="E187" s="83"/>
      <c r="F187" s="83"/>
      <c r="G187" s="83"/>
      <c r="H187" s="83"/>
      <c r="I187" s="83"/>
      <c r="J187" s="139"/>
      <c r="K187" s="83"/>
      <c r="L187" s="139"/>
      <c r="M187" s="83"/>
      <c r="N187" s="139"/>
      <c r="O187" s="83"/>
      <c r="P187" s="139"/>
      <c r="Q187" s="83"/>
      <c r="R187" s="139"/>
      <c r="S187" s="83"/>
      <c r="T187" s="139"/>
      <c r="U187" s="83"/>
      <c r="V187" s="139"/>
      <c r="W187" s="83"/>
      <c r="X187" s="139"/>
      <c r="Y187" s="83"/>
      <c r="Z187" s="139"/>
      <c r="AA187" s="83"/>
      <c r="AB187" s="83"/>
      <c r="AC187" s="83"/>
      <c r="AD187" s="83"/>
    </row>
    <row r="188" spans="1:30">
      <c r="A188" s="83"/>
      <c r="B188" s="83"/>
      <c r="C188" s="83"/>
      <c r="D188" s="83"/>
      <c r="E188" s="83"/>
      <c r="F188" s="83"/>
      <c r="G188" s="83"/>
      <c r="H188" s="83"/>
      <c r="I188" s="83"/>
      <c r="J188" s="139"/>
      <c r="K188" s="83"/>
      <c r="L188" s="139"/>
      <c r="M188" s="83"/>
      <c r="N188" s="139"/>
      <c r="O188" s="83"/>
      <c r="P188" s="139"/>
      <c r="Q188" s="83"/>
      <c r="R188" s="139"/>
      <c r="S188" s="83"/>
      <c r="T188" s="139"/>
      <c r="U188" s="83"/>
      <c r="V188" s="139"/>
      <c r="W188" s="83"/>
      <c r="X188" s="139"/>
      <c r="Y188" s="83"/>
      <c r="Z188" s="139"/>
      <c r="AA188" s="83"/>
      <c r="AB188" s="83"/>
      <c r="AC188" s="83"/>
      <c r="AD188" s="83"/>
    </row>
    <row r="189" spans="1:30">
      <c r="A189" s="83"/>
      <c r="B189" s="83"/>
      <c r="C189" s="83"/>
      <c r="D189" s="83"/>
      <c r="E189" s="83"/>
      <c r="F189" s="83"/>
      <c r="G189" s="83"/>
      <c r="H189" s="83"/>
      <c r="I189" s="83"/>
      <c r="J189" s="139"/>
      <c r="K189" s="83"/>
      <c r="L189" s="139"/>
      <c r="M189" s="83"/>
      <c r="N189" s="139"/>
      <c r="O189" s="83"/>
      <c r="P189" s="139"/>
      <c r="Q189" s="83"/>
      <c r="R189" s="139"/>
      <c r="S189" s="83"/>
      <c r="T189" s="139"/>
      <c r="U189" s="83"/>
      <c r="V189" s="139"/>
      <c r="W189" s="83"/>
      <c r="X189" s="139"/>
      <c r="Y189" s="83"/>
      <c r="Z189" s="139"/>
      <c r="AA189" s="83"/>
      <c r="AB189" s="83"/>
      <c r="AC189" s="83"/>
      <c r="AD189" s="83"/>
    </row>
    <row r="190" spans="1:30">
      <c r="A190" s="83"/>
      <c r="B190" s="83"/>
      <c r="C190" s="83"/>
      <c r="D190" s="83"/>
      <c r="E190" s="83"/>
      <c r="F190" s="83"/>
      <c r="G190" s="83"/>
      <c r="H190" s="83"/>
      <c r="I190" s="83"/>
      <c r="J190" s="139"/>
      <c r="K190" s="83"/>
      <c r="L190" s="139"/>
      <c r="M190" s="83"/>
      <c r="N190" s="139"/>
      <c r="O190" s="83"/>
      <c r="P190" s="139"/>
      <c r="Q190" s="83"/>
      <c r="R190" s="139"/>
      <c r="S190" s="83"/>
      <c r="T190" s="139"/>
      <c r="U190" s="83"/>
      <c r="V190" s="139"/>
      <c r="W190" s="83"/>
      <c r="X190" s="139"/>
      <c r="Y190" s="83"/>
      <c r="Z190" s="139"/>
      <c r="AA190" s="83"/>
      <c r="AB190" s="83"/>
      <c r="AC190" s="83"/>
      <c r="AD190" s="83"/>
    </row>
    <row r="191" spans="1:30">
      <c r="A191" s="83"/>
      <c r="B191" s="83"/>
      <c r="C191" s="83"/>
      <c r="D191" s="83"/>
      <c r="E191" s="83"/>
      <c r="F191" s="83"/>
      <c r="G191" s="83"/>
      <c r="H191" s="83"/>
      <c r="I191" s="83"/>
      <c r="J191" s="139"/>
      <c r="K191" s="83"/>
      <c r="L191" s="139"/>
      <c r="M191" s="83"/>
      <c r="N191" s="139"/>
      <c r="O191" s="83"/>
      <c r="P191" s="139"/>
      <c r="Q191" s="83"/>
      <c r="R191" s="139"/>
      <c r="S191" s="83"/>
      <c r="T191" s="139"/>
      <c r="U191" s="83"/>
      <c r="V191" s="139"/>
      <c r="W191" s="83"/>
      <c r="X191" s="139"/>
      <c r="Y191" s="83"/>
      <c r="Z191" s="139"/>
      <c r="AA191" s="83"/>
      <c r="AB191" s="83"/>
      <c r="AC191" s="83"/>
      <c r="AD191" s="83"/>
    </row>
    <row r="192" spans="1:30">
      <c r="A192" s="83"/>
      <c r="B192" s="83"/>
      <c r="C192" s="83"/>
      <c r="D192" s="83"/>
      <c r="E192" s="83"/>
      <c r="F192" s="83"/>
      <c r="G192" s="83"/>
      <c r="H192" s="83"/>
      <c r="I192" s="83"/>
      <c r="J192" s="139"/>
      <c r="K192" s="83"/>
      <c r="L192" s="139"/>
      <c r="M192" s="83"/>
      <c r="N192" s="139"/>
      <c r="O192" s="83"/>
      <c r="P192" s="139"/>
      <c r="Q192" s="83"/>
      <c r="R192" s="139"/>
      <c r="S192" s="83"/>
      <c r="T192" s="139"/>
      <c r="U192" s="83"/>
      <c r="V192" s="139"/>
      <c r="W192" s="83"/>
      <c r="X192" s="139"/>
      <c r="Y192" s="83"/>
      <c r="Z192" s="139"/>
      <c r="AA192" s="83"/>
      <c r="AB192" s="83"/>
      <c r="AC192" s="83"/>
      <c r="AD192" s="83"/>
    </row>
    <row r="193" spans="1:30">
      <c r="A193" s="83"/>
      <c r="B193" s="83"/>
      <c r="C193" s="83"/>
      <c r="D193" s="83"/>
      <c r="E193" s="83"/>
      <c r="F193" s="83"/>
      <c r="G193" s="83"/>
      <c r="H193" s="83"/>
      <c r="I193" s="83"/>
      <c r="J193" s="139"/>
      <c r="K193" s="83"/>
      <c r="L193" s="139"/>
      <c r="M193" s="83"/>
      <c r="N193" s="139"/>
      <c r="O193" s="83"/>
      <c r="P193" s="139"/>
      <c r="Q193" s="83"/>
      <c r="R193" s="139"/>
      <c r="S193" s="83"/>
      <c r="T193" s="139"/>
      <c r="U193" s="83"/>
      <c r="V193" s="139"/>
      <c r="W193" s="83"/>
      <c r="X193" s="139"/>
      <c r="Y193" s="83"/>
      <c r="Z193" s="139"/>
      <c r="AA193" s="83"/>
      <c r="AB193" s="83"/>
      <c r="AC193" s="83"/>
      <c r="AD193" s="83"/>
    </row>
    <row r="194" spans="1:30">
      <c r="A194" s="83"/>
      <c r="B194" s="83"/>
      <c r="C194" s="83"/>
      <c r="D194" s="83"/>
      <c r="E194" s="83"/>
      <c r="F194" s="83"/>
      <c r="G194" s="83"/>
      <c r="H194" s="83"/>
      <c r="I194" s="83"/>
      <c r="J194" s="139"/>
      <c r="K194" s="83"/>
      <c r="L194" s="139"/>
      <c r="M194" s="83"/>
      <c r="N194" s="139"/>
      <c r="O194" s="83"/>
      <c r="P194" s="139"/>
      <c r="Q194" s="83"/>
      <c r="R194" s="139"/>
      <c r="S194" s="83"/>
      <c r="T194" s="139"/>
      <c r="U194" s="83"/>
      <c r="V194" s="139"/>
      <c r="W194" s="83"/>
      <c r="X194" s="139"/>
      <c r="Y194" s="83"/>
      <c r="Z194" s="139"/>
      <c r="AA194" s="83"/>
      <c r="AB194" s="83"/>
      <c r="AC194" s="83"/>
      <c r="AD194" s="83"/>
    </row>
    <row r="195" spans="1:30">
      <c r="A195" s="83"/>
      <c r="B195" s="83"/>
      <c r="C195" s="83"/>
      <c r="D195" s="83"/>
      <c r="E195" s="83"/>
      <c r="F195" s="83"/>
      <c r="G195" s="83"/>
      <c r="H195" s="83"/>
      <c r="I195" s="83"/>
      <c r="J195" s="139"/>
      <c r="K195" s="83"/>
      <c r="L195" s="139"/>
      <c r="M195" s="83"/>
      <c r="N195" s="139"/>
      <c r="O195" s="83"/>
      <c r="P195" s="139"/>
      <c r="Q195" s="83"/>
      <c r="R195" s="139"/>
      <c r="S195" s="83"/>
      <c r="T195" s="139"/>
      <c r="U195" s="83"/>
      <c r="V195" s="139"/>
      <c r="W195" s="83"/>
      <c r="X195" s="139"/>
      <c r="Y195" s="83"/>
      <c r="Z195" s="139"/>
      <c r="AA195" s="83"/>
      <c r="AB195" s="83"/>
      <c r="AC195" s="83"/>
      <c r="AD195" s="83"/>
    </row>
    <row r="196" spans="1:30">
      <c r="A196" s="83"/>
      <c r="B196" s="83"/>
      <c r="C196" s="83"/>
      <c r="D196" s="83"/>
      <c r="E196" s="83"/>
      <c r="F196" s="83"/>
      <c r="G196" s="83"/>
      <c r="H196" s="83"/>
      <c r="I196" s="83"/>
      <c r="J196" s="139"/>
      <c r="K196" s="83"/>
      <c r="L196" s="139"/>
      <c r="M196" s="83"/>
      <c r="N196" s="139"/>
      <c r="O196" s="83"/>
      <c r="P196" s="139"/>
      <c r="Q196" s="83"/>
      <c r="R196" s="139"/>
      <c r="S196" s="83"/>
      <c r="T196" s="139"/>
      <c r="U196" s="83"/>
      <c r="V196" s="139"/>
      <c r="W196" s="83"/>
      <c r="X196" s="139"/>
      <c r="Y196" s="83"/>
      <c r="Z196" s="139"/>
      <c r="AA196" s="83"/>
      <c r="AB196" s="83"/>
      <c r="AC196" s="83"/>
      <c r="AD196" s="83"/>
    </row>
    <row r="197" spans="1:30">
      <c r="A197" s="83"/>
      <c r="B197" s="83"/>
      <c r="C197" s="83"/>
      <c r="D197" s="83"/>
      <c r="E197" s="83"/>
      <c r="F197" s="83"/>
      <c r="G197" s="83"/>
      <c r="H197" s="83"/>
      <c r="I197" s="83"/>
      <c r="J197" s="139"/>
      <c r="K197" s="83"/>
      <c r="L197" s="139"/>
      <c r="M197" s="83"/>
      <c r="N197" s="139"/>
      <c r="O197" s="83"/>
      <c r="P197" s="139"/>
      <c r="Q197" s="83"/>
      <c r="R197" s="139"/>
      <c r="S197" s="83"/>
      <c r="T197" s="139"/>
      <c r="U197" s="83"/>
      <c r="V197" s="139"/>
      <c r="W197" s="83"/>
      <c r="X197" s="139"/>
      <c r="Y197" s="83"/>
      <c r="Z197" s="139"/>
      <c r="AA197" s="83"/>
      <c r="AB197" s="83"/>
      <c r="AC197" s="83"/>
      <c r="AD197" s="83"/>
    </row>
    <row r="198" spans="1:30">
      <c r="A198" s="83"/>
      <c r="B198" s="83"/>
      <c r="C198" s="83"/>
      <c r="D198" s="83"/>
      <c r="E198" s="83"/>
      <c r="F198" s="83"/>
      <c r="G198" s="83"/>
      <c r="H198" s="83"/>
      <c r="I198" s="83"/>
      <c r="J198" s="139"/>
      <c r="K198" s="83"/>
      <c r="L198" s="139"/>
      <c r="M198" s="83"/>
      <c r="N198" s="139"/>
      <c r="O198" s="83"/>
      <c r="P198" s="139"/>
      <c r="Q198" s="83"/>
      <c r="R198" s="139"/>
      <c r="S198" s="83"/>
      <c r="T198" s="139"/>
      <c r="U198" s="83"/>
      <c r="V198" s="139"/>
      <c r="W198" s="83"/>
      <c r="X198" s="139"/>
      <c r="Y198" s="83"/>
      <c r="Z198" s="139"/>
      <c r="AA198" s="83"/>
      <c r="AB198" s="83"/>
      <c r="AC198" s="83"/>
      <c r="AD198" s="83"/>
    </row>
    <row r="199" spans="1:30">
      <c r="A199" s="83"/>
      <c r="B199" s="83"/>
      <c r="C199" s="83"/>
      <c r="D199" s="83"/>
      <c r="E199" s="83"/>
      <c r="F199" s="83"/>
      <c r="G199" s="83"/>
      <c r="H199" s="83"/>
      <c r="I199" s="83"/>
      <c r="J199" s="139"/>
      <c r="K199" s="83"/>
      <c r="L199" s="139"/>
      <c r="M199" s="83"/>
      <c r="N199" s="139"/>
      <c r="O199" s="83"/>
      <c r="P199" s="139"/>
      <c r="Q199" s="83"/>
      <c r="R199" s="139"/>
      <c r="S199" s="83"/>
      <c r="T199" s="139"/>
      <c r="U199" s="83"/>
      <c r="V199" s="139"/>
      <c r="W199" s="83"/>
      <c r="X199" s="139"/>
      <c r="Y199" s="83"/>
      <c r="Z199" s="139"/>
      <c r="AA199" s="83"/>
      <c r="AB199" s="83"/>
      <c r="AC199" s="83"/>
      <c r="AD199" s="83"/>
    </row>
    <row r="200" spans="1:30">
      <c r="A200" s="83"/>
      <c r="B200" s="83"/>
      <c r="C200" s="83"/>
      <c r="D200" s="83"/>
      <c r="E200" s="83"/>
      <c r="F200" s="83"/>
      <c r="G200" s="83"/>
      <c r="H200" s="83"/>
      <c r="I200" s="83"/>
      <c r="J200" s="139"/>
      <c r="K200" s="83"/>
      <c r="L200" s="139"/>
      <c r="M200" s="83"/>
      <c r="N200" s="139"/>
      <c r="O200" s="83"/>
      <c r="P200" s="139"/>
      <c r="Q200" s="83"/>
      <c r="R200" s="139"/>
      <c r="S200" s="83"/>
      <c r="T200" s="139"/>
      <c r="U200" s="83"/>
      <c r="V200" s="139"/>
      <c r="W200" s="83"/>
      <c r="X200" s="139"/>
      <c r="Y200" s="83"/>
      <c r="Z200" s="139"/>
      <c r="AA200" s="83"/>
      <c r="AB200" s="83"/>
      <c r="AC200" s="83"/>
      <c r="AD200" s="83"/>
    </row>
    <row r="201" spans="1:30">
      <c r="A201" s="83"/>
      <c r="B201" s="83"/>
      <c r="C201" s="83"/>
      <c r="D201" s="83"/>
      <c r="E201" s="83"/>
      <c r="F201" s="83"/>
      <c r="G201" s="83"/>
      <c r="H201" s="83"/>
      <c r="I201" s="83"/>
      <c r="J201" s="139"/>
      <c r="K201" s="83"/>
      <c r="L201" s="139"/>
      <c r="M201" s="83"/>
      <c r="N201" s="139"/>
      <c r="O201" s="83"/>
      <c r="P201" s="139"/>
      <c r="Q201" s="83"/>
      <c r="R201" s="139"/>
      <c r="S201" s="83"/>
      <c r="T201" s="139"/>
      <c r="U201" s="83"/>
      <c r="V201" s="139"/>
      <c r="W201" s="83"/>
      <c r="X201" s="139"/>
      <c r="Y201" s="83"/>
      <c r="Z201" s="139"/>
      <c r="AA201" s="83"/>
      <c r="AB201" s="83"/>
      <c r="AC201" s="83"/>
      <c r="AD201" s="83"/>
    </row>
    <row r="202" spans="1:30">
      <c r="A202" s="83"/>
      <c r="B202" s="83"/>
      <c r="C202" s="83"/>
      <c r="D202" s="83"/>
      <c r="E202" s="83"/>
      <c r="F202" s="83"/>
      <c r="G202" s="83"/>
      <c r="H202" s="83"/>
      <c r="I202" s="83"/>
      <c r="J202" s="139"/>
      <c r="K202" s="83"/>
      <c r="L202" s="139"/>
      <c r="M202" s="83"/>
      <c r="N202" s="139"/>
      <c r="O202" s="83"/>
      <c r="P202" s="139"/>
      <c r="Q202" s="83"/>
      <c r="R202" s="139"/>
      <c r="S202" s="83"/>
      <c r="T202" s="139"/>
      <c r="U202" s="83"/>
      <c r="V202" s="139"/>
      <c r="W202" s="83"/>
      <c r="X202" s="139"/>
      <c r="Y202" s="83"/>
      <c r="Z202" s="139"/>
      <c r="AA202" s="83"/>
      <c r="AB202" s="83"/>
      <c r="AC202" s="83"/>
      <c r="AD202" s="83"/>
    </row>
    <row r="203" spans="1:30">
      <c r="A203" s="83"/>
      <c r="B203" s="83"/>
      <c r="C203" s="83"/>
      <c r="D203" s="83"/>
      <c r="E203" s="83"/>
      <c r="F203" s="83"/>
      <c r="G203" s="83"/>
      <c r="H203" s="83"/>
      <c r="I203" s="83"/>
      <c r="J203" s="139"/>
      <c r="K203" s="83"/>
      <c r="L203" s="139"/>
      <c r="M203" s="83"/>
      <c r="N203" s="139"/>
      <c r="O203" s="83"/>
      <c r="P203" s="139"/>
      <c r="Q203" s="83"/>
      <c r="R203" s="139"/>
      <c r="S203" s="83"/>
      <c r="T203" s="139"/>
      <c r="U203" s="83"/>
      <c r="V203" s="139"/>
      <c r="W203" s="83"/>
      <c r="X203" s="139"/>
      <c r="Y203" s="83"/>
      <c r="Z203" s="139"/>
      <c r="AA203" s="83"/>
      <c r="AB203" s="83"/>
      <c r="AC203" s="83"/>
      <c r="AD203" s="83"/>
    </row>
    <row r="204" spans="1:30">
      <c r="A204" s="83"/>
      <c r="B204" s="83"/>
      <c r="C204" s="83"/>
      <c r="D204" s="83"/>
      <c r="E204" s="83"/>
      <c r="F204" s="83"/>
      <c r="G204" s="83"/>
      <c r="H204" s="83"/>
      <c r="I204" s="83"/>
      <c r="J204" s="139"/>
      <c r="K204" s="83"/>
      <c r="L204" s="139"/>
      <c r="M204" s="83"/>
      <c r="N204" s="139"/>
      <c r="O204" s="83"/>
      <c r="P204" s="139"/>
      <c r="Q204" s="83"/>
      <c r="R204" s="139"/>
      <c r="S204" s="83"/>
      <c r="T204" s="139"/>
      <c r="U204" s="83"/>
      <c r="V204" s="139"/>
      <c r="W204" s="83"/>
      <c r="X204" s="139"/>
      <c r="Y204" s="83"/>
      <c r="Z204" s="139"/>
      <c r="AA204" s="83"/>
      <c r="AB204" s="83"/>
      <c r="AC204" s="83"/>
      <c r="AD204" s="83"/>
    </row>
    <row r="205" spans="1:30">
      <c r="A205" s="83"/>
      <c r="B205" s="83"/>
      <c r="C205" s="83"/>
      <c r="D205" s="83"/>
      <c r="E205" s="83"/>
      <c r="F205" s="83"/>
      <c r="G205" s="83"/>
      <c r="H205" s="83"/>
      <c r="I205" s="83"/>
      <c r="J205" s="139"/>
      <c r="K205" s="83"/>
      <c r="L205" s="139"/>
      <c r="M205" s="83"/>
      <c r="N205" s="139"/>
      <c r="O205" s="83"/>
      <c r="P205" s="139"/>
      <c r="Q205" s="83"/>
      <c r="R205" s="139"/>
      <c r="S205" s="83"/>
      <c r="T205" s="139"/>
      <c r="U205" s="83"/>
      <c r="V205" s="139"/>
      <c r="W205" s="83"/>
      <c r="X205" s="139"/>
      <c r="Y205" s="83"/>
      <c r="Z205" s="139"/>
      <c r="AA205" s="83"/>
      <c r="AB205" s="83"/>
      <c r="AC205" s="83"/>
      <c r="AD205" s="83"/>
    </row>
    <row r="206" spans="1:30">
      <c r="A206" s="83"/>
      <c r="B206" s="83"/>
      <c r="C206" s="83"/>
      <c r="D206" s="83"/>
      <c r="E206" s="83"/>
      <c r="F206" s="83"/>
      <c r="G206" s="83"/>
      <c r="H206" s="83"/>
      <c r="I206" s="83"/>
      <c r="J206" s="139"/>
      <c r="K206" s="83"/>
      <c r="L206" s="139"/>
      <c r="M206" s="83"/>
      <c r="N206" s="139"/>
      <c r="O206" s="83"/>
      <c r="P206" s="139"/>
      <c r="Q206" s="83"/>
      <c r="R206" s="139"/>
      <c r="S206" s="83"/>
      <c r="T206" s="139"/>
      <c r="U206" s="83"/>
      <c r="V206" s="139"/>
      <c r="W206" s="83"/>
      <c r="X206" s="139"/>
      <c r="Y206" s="83"/>
      <c r="Z206" s="139"/>
      <c r="AA206" s="83"/>
      <c r="AB206" s="83"/>
      <c r="AC206" s="83"/>
      <c r="AD206" s="83"/>
    </row>
    <row r="207" spans="1:30">
      <c r="A207" s="83"/>
      <c r="B207" s="83"/>
      <c r="C207" s="83"/>
      <c r="D207" s="83"/>
      <c r="E207" s="83"/>
      <c r="F207" s="83"/>
      <c r="G207" s="83"/>
      <c r="H207" s="83"/>
      <c r="I207" s="83"/>
      <c r="J207" s="139"/>
      <c r="K207" s="83"/>
      <c r="L207" s="139"/>
      <c r="M207" s="83"/>
      <c r="N207" s="139"/>
      <c r="O207" s="83"/>
      <c r="P207" s="139"/>
      <c r="Q207" s="83"/>
      <c r="R207" s="139"/>
      <c r="S207" s="83"/>
      <c r="T207" s="139"/>
      <c r="U207" s="83"/>
      <c r="V207" s="139"/>
      <c r="W207" s="83"/>
      <c r="X207" s="139"/>
      <c r="Y207" s="83"/>
      <c r="Z207" s="139"/>
      <c r="AA207" s="83"/>
      <c r="AB207" s="83"/>
      <c r="AC207" s="83"/>
      <c r="AD207" s="83"/>
    </row>
    <row r="208" spans="1:30">
      <c r="A208" s="83"/>
      <c r="B208" s="83"/>
      <c r="C208" s="83"/>
      <c r="D208" s="83"/>
      <c r="E208" s="83"/>
      <c r="F208" s="83"/>
      <c r="G208" s="83"/>
      <c r="H208" s="83"/>
      <c r="I208" s="83"/>
      <c r="J208" s="139"/>
      <c r="K208" s="83"/>
      <c r="L208" s="139"/>
      <c r="M208" s="83"/>
      <c r="N208" s="139"/>
      <c r="O208" s="83"/>
      <c r="P208" s="139"/>
      <c r="Q208" s="83"/>
      <c r="R208" s="139"/>
      <c r="S208" s="83"/>
      <c r="T208" s="139"/>
      <c r="U208" s="83"/>
      <c r="V208" s="139"/>
      <c r="W208" s="83"/>
      <c r="X208" s="139"/>
      <c r="Y208" s="83"/>
      <c r="Z208" s="139"/>
      <c r="AA208" s="83"/>
      <c r="AB208" s="83"/>
      <c r="AC208" s="83"/>
      <c r="AD208" s="83"/>
    </row>
    <row r="209" spans="1:30">
      <c r="A209" s="83"/>
      <c r="B209" s="83"/>
      <c r="C209" s="83"/>
      <c r="D209" s="83"/>
      <c r="E209" s="83"/>
      <c r="F209" s="83"/>
      <c r="G209" s="83"/>
      <c r="H209" s="83"/>
      <c r="I209" s="83"/>
      <c r="J209" s="139"/>
      <c r="K209" s="83"/>
      <c r="L209" s="139"/>
      <c r="M209" s="83"/>
      <c r="N209" s="139"/>
      <c r="O209" s="83"/>
      <c r="P209" s="139"/>
      <c r="Q209" s="83"/>
      <c r="R209" s="139"/>
      <c r="S209" s="83"/>
      <c r="T209" s="139"/>
      <c r="U209" s="83"/>
      <c r="V209" s="139"/>
      <c r="W209" s="83"/>
      <c r="X209" s="139"/>
      <c r="Y209" s="83"/>
      <c r="Z209" s="139"/>
      <c r="AA209" s="83"/>
      <c r="AB209" s="83"/>
      <c r="AC209" s="83"/>
      <c r="AD209" s="83"/>
    </row>
    <row r="210" spans="1:30">
      <c r="A210" s="83"/>
      <c r="B210" s="83"/>
      <c r="C210" s="83"/>
      <c r="D210" s="83"/>
      <c r="E210" s="83"/>
      <c r="F210" s="83"/>
      <c r="G210" s="83"/>
      <c r="H210" s="83"/>
      <c r="I210" s="83"/>
      <c r="J210" s="139"/>
      <c r="K210" s="83"/>
      <c r="L210" s="139"/>
      <c r="M210" s="83"/>
      <c r="N210" s="139"/>
      <c r="O210" s="83"/>
      <c r="P210" s="139"/>
      <c r="Q210" s="83"/>
      <c r="R210" s="139"/>
      <c r="S210" s="83"/>
      <c r="T210" s="139"/>
      <c r="U210" s="83"/>
      <c r="V210" s="139"/>
      <c r="W210" s="83"/>
      <c r="X210" s="139"/>
      <c r="Y210" s="83"/>
      <c r="Z210" s="139"/>
      <c r="AA210" s="83"/>
      <c r="AB210" s="83"/>
      <c r="AC210" s="83"/>
      <c r="AD210" s="83"/>
    </row>
    <row r="211" spans="1:30">
      <c r="A211" s="83"/>
      <c r="B211" s="83"/>
      <c r="C211" s="83"/>
      <c r="D211" s="83"/>
      <c r="E211" s="83"/>
      <c r="F211" s="83"/>
      <c r="G211" s="83"/>
      <c r="H211" s="83"/>
      <c r="I211" s="83"/>
      <c r="J211" s="139"/>
      <c r="K211" s="83"/>
      <c r="L211" s="139"/>
      <c r="M211" s="83"/>
      <c r="N211" s="139"/>
      <c r="O211" s="83"/>
      <c r="P211" s="139"/>
      <c r="Q211" s="83"/>
      <c r="R211" s="139"/>
      <c r="S211" s="83"/>
      <c r="T211" s="139"/>
      <c r="U211" s="83"/>
      <c r="V211" s="139"/>
      <c r="W211" s="83"/>
      <c r="X211" s="139"/>
      <c r="Y211" s="83"/>
      <c r="Z211" s="139"/>
      <c r="AA211" s="83"/>
      <c r="AB211" s="83"/>
      <c r="AC211" s="83"/>
      <c r="AD211" s="83"/>
    </row>
    <row r="212" spans="1:30">
      <c r="A212" s="83"/>
      <c r="B212" s="83"/>
      <c r="C212" s="83"/>
      <c r="D212" s="83"/>
      <c r="E212" s="83"/>
      <c r="F212" s="83"/>
      <c r="G212" s="83"/>
      <c r="H212" s="83"/>
      <c r="I212" s="83"/>
      <c r="J212" s="139"/>
      <c r="K212" s="83"/>
      <c r="L212" s="139"/>
      <c r="M212" s="83"/>
      <c r="N212" s="139"/>
      <c r="O212" s="83"/>
      <c r="P212" s="139"/>
      <c r="Q212" s="83"/>
      <c r="R212" s="139"/>
      <c r="S212" s="83"/>
      <c r="T212" s="139"/>
      <c r="U212" s="83"/>
      <c r="V212" s="139"/>
      <c r="W212" s="83"/>
      <c r="X212" s="139"/>
      <c r="Y212" s="83"/>
      <c r="Z212" s="139"/>
      <c r="AA212" s="83"/>
      <c r="AB212" s="83"/>
      <c r="AC212" s="83"/>
      <c r="AD212" s="83"/>
    </row>
    <row r="213" spans="1:30">
      <c r="A213" s="83"/>
      <c r="B213" s="83"/>
      <c r="C213" s="83"/>
      <c r="D213" s="83"/>
      <c r="E213" s="83"/>
      <c r="F213" s="83"/>
      <c r="G213" s="83"/>
      <c r="H213" s="83"/>
      <c r="I213" s="83"/>
      <c r="J213" s="139"/>
      <c r="K213" s="83"/>
      <c r="L213" s="139"/>
      <c r="M213" s="83"/>
      <c r="N213" s="139"/>
      <c r="O213" s="83"/>
      <c r="P213" s="139"/>
      <c r="Q213" s="83"/>
      <c r="R213" s="139"/>
      <c r="S213" s="83"/>
      <c r="T213" s="139"/>
      <c r="U213" s="83"/>
      <c r="V213" s="139"/>
      <c r="W213" s="83"/>
      <c r="X213" s="139"/>
      <c r="Y213" s="83"/>
      <c r="Z213" s="139"/>
      <c r="AA213" s="83"/>
      <c r="AB213" s="83"/>
      <c r="AC213" s="83"/>
      <c r="AD213" s="83"/>
    </row>
    <row r="214" spans="1:30">
      <c r="A214" s="83"/>
      <c r="B214" s="83"/>
      <c r="C214" s="83"/>
      <c r="D214" s="83"/>
      <c r="E214" s="83"/>
      <c r="F214" s="83"/>
      <c r="G214" s="83"/>
      <c r="H214" s="83"/>
      <c r="I214" s="83"/>
      <c r="J214" s="139"/>
      <c r="K214" s="83"/>
      <c r="L214" s="139"/>
      <c r="M214" s="83"/>
      <c r="N214" s="139"/>
      <c r="O214" s="83"/>
      <c r="P214" s="139"/>
      <c r="Q214" s="83"/>
      <c r="R214" s="139"/>
      <c r="S214" s="83"/>
      <c r="T214" s="139"/>
      <c r="U214" s="83"/>
      <c r="V214" s="139"/>
      <c r="W214" s="83"/>
      <c r="X214" s="139"/>
      <c r="Y214" s="83"/>
      <c r="Z214" s="139"/>
      <c r="AA214" s="83"/>
      <c r="AB214" s="83"/>
      <c r="AC214" s="83"/>
      <c r="AD214" s="83"/>
    </row>
    <row r="215" spans="1:30">
      <c r="A215" s="83"/>
      <c r="B215" s="83"/>
      <c r="C215" s="83"/>
      <c r="D215" s="83"/>
      <c r="E215" s="83"/>
      <c r="F215" s="83"/>
      <c r="G215" s="83"/>
      <c r="H215" s="83"/>
      <c r="I215" s="83"/>
      <c r="J215" s="139"/>
      <c r="K215" s="83"/>
      <c r="L215" s="139"/>
      <c r="M215" s="83"/>
      <c r="N215" s="139"/>
      <c r="O215" s="83"/>
      <c r="P215" s="139"/>
      <c r="Q215" s="83"/>
      <c r="R215" s="139"/>
      <c r="S215" s="83"/>
      <c r="T215" s="139"/>
      <c r="U215" s="83"/>
      <c r="V215" s="139"/>
      <c r="W215" s="83"/>
      <c r="X215" s="139"/>
      <c r="Y215" s="83"/>
      <c r="Z215" s="139"/>
      <c r="AA215" s="83"/>
      <c r="AB215" s="83"/>
      <c r="AC215" s="83"/>
      <c r="AD215" s="83"/>
    </row>
    <row r="216" spans="1:30">
      <c r="A216" s="83"/>
      <c r="B216" s="83"/>
      <c r="C216" s="83"/>
      <c r="D216" s="83"/>
      <c r="E216" s="83"/>
      <c r="F216" s="83"/>
      <c r="G216" s="83"/>
      <c r="H216" s="83"/>
      <c r="I216" s="83"/>
      <c r="J216" s="139"/>
      <c r="K216" s="83"/>
      <c r="L216" s="139"/>
      <c r="M216" s="83"/>
      <c r="N216" s="139"/>
      <c r="O216" s="83"/>
      <c r="P216" s="139"/>
      <c r="Q216" s="83"/>
      <c r="R216" s="139"/>
      <c r="S216" s="83"/>
      <c r="T216" s="139"/>
      <c r="U216" s="83"/>
      <c r="V216" s="139"/>
      <c r="W216" s="83"/>
      <c r="X216" s="139"/>
      <c r="Y216" s="83"/>
      <c r="Z216" s="139"/>
      <c r="AA216" s="83"/>
      <c r="AB216" s="83"/>
      <c r="AC216" s="83"/>
      <c r="AD216" s="83"/>
    </row>
    <row r="217" spans="1:30">
      <c r="A217" s="83"/>
      <c r="B217" s="83"/>
      <c r="C217" s="83"/>
      <c r="D217" s="83"/>
      <c r="E217" s="83"/>
      <c r="F217" s="83"/>
      <c r="G217" s="83"/>
      <c r="H217" s="83"/>
      <c r="I217" s="83"/>
      <c r="J217" s="139"/>
      <c r="K217" s="83"/>
      <c r="L217" s="139"/>
      <c r="M217" s="83"/>
      <c r="N217" s="139"/>
      <c r="O217" s="83"/>
      <c r="P217" s="139"/>
      <c r="Q217" s="83"/>
      <c r="R217" s="139"/>
      <c r="S217" s="83"/>
      <c r="T217" s="139"/>
      <c r="U217" s="83"/>
      <c r="V217" s="139"/>
      <c r="W217" s="83"/>
      <c r="X217" s="139"/>
      <c r="Y217" s="83"/>
      <c r="Z217" s="139"/>
      <c r="AA217" s="83"/>
      <c r="AB217" s="83"/>
      <c r="AC217" s="83"/>
      <c r="AD217" s="83"/>
    </row>
    <row r="218" spans="1:30">
      <c r="A218" s="83"/>
      <c r="B218" s="83"/>
      <c r="C218" s="83"/>
      <c r="D218" s="83"/>
      <c r="E218" s="83"/>
      <c r="F218" s="83"/>
      <c r="G218" s="83"/>
      <c r="H218" s="83"/>
      <c r="I218" s="83"/>
      <c r="J218" s="139"/>
      <c r="K218" s="83"/>
      <c r="L218" s="139"/>
      <c r="M218" s="83"/>
      <c r="N218" s="139"/>
      <c r="O218" s="83"/>
      <c r="P218" s="139"/>
      <c r="Q218" s="83"/>
      <c r="R218" s="139"/>
      <c r="S218" s="83"/>
      <c r="T218" s="139"/>
      <c r="U218" s="83"/>
      <c r="V218" s="139"/>
      <c r="W218" s="83"/>
      <c r="X218" s="139"/>
      <c r="Y218" s="83"/>
      <c r="Z218" s="139"/>
      <c r="AA218" s="83"/>
      <c r="AB218" s="83"/>
      <c r="AC218" s="83"/>
      <c r="AD218" s="83"/>
    </row>
    <row r="219" spans="1:30">
      <c r="A219" s="83"/>
      <c r="B219" s="83"/>
      <c r="C219" s="83"/>
      <c r="D219" s="83"/>
      <c r="E219" s="83"/>
      <c r="F219" s="83"/>
      <c r="G219" s="83"/>
      <c r="H219" s="83"/>
      <c r="I219" s="83"/>
      <c r="J219" s="139"/>
      <c r="K219" s="83"/>
      <c r="L219" s="139"/>
      <c r="M219" s="83"/>
      <c r="N219" s="139"/>
      <c r="O219" s="83"/>
      <c r="P219" s="139"/>
      <c r="Q219" s="83"/>
      <c r="R219" s="139"/>
      <c r="S219" s="83"/>
      <c r="T219" s="139"/>
      <c r="U219" s="83"/>
      <c r="V219" s="139"/>
      <c r="W219" s="83"/>
      <c r="X219" s="139"/>
      <c r="Y219" s="83"/>
      <c r="Z219" s="139"/>
      <c r="AA219" s="83"/>
      <c r="AB219" s="83"/>
      <c r="AC219" s="83"/>
      <c r="AD219" s="83"/>
    </row>
    <row r="220" spans="1:30">
      <c r="A220" s="83"/>
      <c r="B220" s="83"/>
      <c r="C220" s="83"/>
      <c r="D220" s="83"/>
      <c r="E220" s="83"/>
      <c r="F220" s="83"/>
      <c r="G220" s="83"/>
      <c r="H220" s="83"/>
      <c r="I220" s="83"/>
      <c r="J220" s="139"/>
      <c r="K220" s="83"/>
      <c r="L220" s="139"/>
      <c r="M220" s="83"/>
      <c r="N220" s="139"/>
      <c r="O220" s="83"/>
      <c r="P220" s="139"/>
      <c r="Q220" s="83"/>
      <c r="R220" s="139"/>
      <c r="S220" s="83"/>
      <c r="T220" s="139"/>
      <c r="U220" s="83"/>
      <c r="V220" s="139"/>
      <c r="W220" s="83"/>
      <c r="X220" s="139"/>
      <c r="Y220" s="83"/>
      <c r="Z220" s="139"/>
      <c r="AA220" s="83"/>
      <c r="AB220" s="83"/>
      <c r="AC220" s="83"/>
      <c r="AD220" s="83"/>
    </row>
    <row r="221" spans="1:30">
      <c r="A221" s="83"/>
      <c r="B221" s="83"/>
      <c r="C221" s="83"/>
      <c r="D221" s="83"/>
      <c r="E221" s="83"/>
      <c r="F221" s="83"/>
      <c r="G221" s="83"/>
      <c r="H221" s="83"/>
      <c r="I221" s="83"/>
      <c r="J221" s="139"/>
      <c r="K221" s="83"/>
      <c r="L221" s="139"/>
      <c r="M221" s="83"/>
      <c r="N221" s="139"/>
      <c r="O221" s="83"/>
      <c r="P221" s="139"/>
      <c r="Q221" s="83"/>
      <c r="R221" s="139"/>
      <c r="S221" s="83"/>
      <c r="T221" s="139"/>
      <c r="U221" s="83"/>
      <c r="V221" s="139"/>
      <c r="W221" s="83"/>
      <c r="X221" s="139"/>
      <c r="Y221" s="83"/>
      <c r="Z221" s="139"/>
      <c r="AA221" s="83"/>
      <c r="AB221" s="83"/>
      <c r="AC221" s="83"/>
      <c r="AD221" s="83"/>
    </row>
    <row r="222" spans="1:30">
      <c r="A222" s="83"/>
      <c r="B222" s="83"/>
      <c r="C222" s="83"/>
      <c r="D222" s="83"/>
      <c r="E222" s="83"/>
      <c r="F222" s="83"/>
      <c r="G222" s="83"/>
      <c r="H222" s="83"/>
      <c r="I222" s="83"/>
      <c r="J222" s="139"/>
      <c r="K222" s="83"/>
      <c r="L222" s="139"/>
      <c r="M222" s="83"/>
      <c r="N222" s="139"/>
      <c r="O222" s="83"/>
      <c r="P222" s="139"/>
      <c r="Q222" s="83"/>
      <c r="R222" s="139"/>
      <c r="S222" s="83"/>
      <c r="T222" s="139"/>
      <c r="U222" s="83"/>
      <c r="V222" s="139"/>
      <c r="W222" s="83"/>
      <c r="X222" s="139"/>
      <c r="Y222" s="83"/>
      <c r="Z222" s="139"/>
      <c r="AA222" s="83"/>
      <c r="AB222" s="83"/>
      <c r="AC222" s="83"/>
      <c r="AD222" s="83"/>
    </row>
    <row r="223" spans="1:30">
      <c r="A223" s="83"/>
      <c r="B223" s="83"/>
      <c r="C223" s="83"/>
      <c r="D223" s="83"/>
      <c r="E223" s="83"/>
      <c r="F223" s="83"/>
      <c r="G223" s="83"/>
      <c r="H223" s="83"/>
      <c r="I223" s="83"/>
      <c r="J223" s="139"/>
      <c r="K223" s="83"/>
      <c r="L223" s="139"/>
      <c r="M223" s="83"/>
      <c r="N223" s="139"/>
      <c r="O223" s="83"/>
      <c r="P223" s="139"/>
      <c r="Q223" s="83"/>
      <c r="R223" s="139"/>
      <c r="S223" s="83"/>
      <c r="T223" s="139"/>
      <c r="U223" s="83"/>
      <c r="V223" s="139"/>
      <c r="W223" s="83"/>
      <c r="X223" s="139"/>
      <c r="Y223" s="83"/>
      <c r="Z223" s="139"/>
      <c r="AA223" s="83"/>
      <c r="AB223" s="83"/>
      <c r="AC223" s="83"/>
      <c r="AD223" s="83"/>
    </row>
    <row r="224" spans="1:30">
      <c r="A224" s="83"/>
      <c r="B224" s="83"/>
      <c r="C224" s="83"/>
      <c r="D224" s="83"/>
      <c r="E224" s="83"/>
      <c r="F224" s="83"/>
      <c r="G224" s="83"/>
      <c r="H224" s="83"/>
      <c r="I224" s="83"/>
      <c r="J224" s="139"/>
      <c r="K224" s="83"/>
      <c r="L224" s="139"/>
      <c r="M224" s="83"/>
      <c r="N224" s="139"/>
      <c r="O224" s="83"/>
      <c r="P224" s="139"/>
      <c r="Q224" s="83"/>
      <c r="R224" s="139"/>
      <c r="S224" s="83"/>
      <c r="T224" s="139"/>
      <c r="U224" s="83"/>
      <c r="V224" s="139"/>
      <c r="W224" s="83"/>
      <c r="X224" s="139"/>
      <c r="Y224" s="83"/>
      <c r="Z224" s="139"/>
      <c r="AA224" s="83"/>
      <c r="AB224" s="83"/>
      <c r="AC224" s="83"/>
      <c r="AD224" s="83"/>
    </row>
    <row r="225" spans="1:30">
      <c r="A225" s="83"/>
      <c r="B225" s="83"/>
      <c r="C225" s="83"/>
      <c r="D225" s="83"/>
      <c r="E225" s="83"/>
      <c r="F225" s="83"/>
      <c r="G225" s="83"/>
      <c r="H225" s="83"/>
      <c r="I225" s="83"/>
      <c r="J225" s="139"/>
      <c r="K225" s="83"/>
      <c r="L225" s="139"/>
      <c r="M225" s="83"/>
      <c r="N225" s="139"/>
      <c r="O225" s="83"/>
      <c r="P225" s="139"/>
      <c r="Q225" s="83"/>
      <c r="R225" s="139"/>
      <c r="S225" s="83"/>
      <c r="T225" s="139"/>
      <c r="U225" s="83"/>
      <c r="V225" s="139"/>
      <c r="W225" s="83"/>
      <c r="X225" s="139"/>
      <c r="Y225" s="83"/>
      <c r="Z225" s="139"/>
      <c r="AA225" s="83"/>
      <c r="AB225" s="83"/>
      <c r="AC225" s="83"/>
      <c r="AD225" s="83"/>
    </row>
    <row r="226" spans="1:30">
      <c r="A226" s="83"/>
      <c r="B226" s="83"/>
      <c r="C226" s="83"/>
      <c r="D226" s="83"/>
      <c r="E226" s="83"/>
      <c r="F226" s="83"/>
      <c r="G226" s="83"/>
      <c r="H226" s="83"/>
      <c r="I226" s="83"/>
      <c r="J226" s="139"/>
      <c r="K226" s="83"/>
      <c r="L226" s="139"/>
      <c r="M226" s="83"/>
      <c r="N226" s="139"/>
      <c r="O226" s="83"/>
      <c r="P226" s="139"/>
      <c r="Q226" s="83"/>
      <c r="R226" s="139"/>
      <c r="S226" s="83"/>
      <c r="T226" s="139"/>
      <c r="U226" s="83"/>
      <c r="V226" s="139"/>
      <c r="W226" s="83"/>
      <c r="X226" s="139"/>
      <c r="Y226" s="83"/>
      <c r="Z226" s="139"/>
      <c r="AA226" s="83"/>
      <c r="AB226" s="83"/>
      <c r="AC226" s="83"/>
      <c r="AD226" s="83"/>
    </row>
    <row r="227" spans="1:30">
      <c r="A227" s="83"/>
      <c r="B227" s="83"/>
      <c r="C227" s="83"/>
      <c r="D227" s="83"/>
      <c r="E227" s="83"/>
      <c r="F227" s="83"/>
      <c r="G227" s="83"/>
      <c r="H227" s="83"/>
      <c r="I227" s="83"/>
      <c r="J227" s="139"/>
      <c r="K227" s="83"/>
      <c r="L227" s="139"/>
      <c r="M227" s="83"/>
      <c r="N227" s="139"/>
      <c r="O227" s="83"/>
      <c r="P227" s="139"/>
      <c r="Q227" s="83"/>
      <c r="R227" s="139"/>
      <c r="S227" s="83"/>
      <c r="T227" s="139"/>
      <c r="U227" s="83"/>
      <c r="V227" s="139"/>
      <c r="W227" s="83"/>
      <c r="X227" s="139"/>
      <c r="Y227" s="83"/>
      <c r="Z227" s="139"/>
      <c r="AA227" s="83"/>
      <c r="AB227" s="83"/>
      <c r="AC227" s="83"/>
      <c r="AD227" s="83"/>
    </row>
    <row r="228" spans="1:30">
      <c r="A228" s="83"/>
      <c r="B228" s="83"/>
      <c r="C228" s="83"/>
      <c r="D228" s="83"/>
      <c r="E228" s="83"/>
      <c r="F228" s="83"/>
      <c r="G228" s="83"/>
      <c r="H228" s="83"/>
      <c r="I228" s="83"/>
      <c r="J228" s="139"/>
      <c r="K228" s="83"/>
      <c r="L228" s="139"/>
      <c r="M228" s="83"/>
      <c r="N228" s="139"/>
      <c r="O228" s="83"/>
      <c r="P228" s="139"/>
      <c r="Q228" s="83"/>
      <c r="R228" s="139"/>
      <c r="S228" s="83"/>
      <c r="T228" s="139"/>
      <c r="U228" s="83"/>
      <c r="V228" s="139"/>
      <c r="W228" s="83"/>
      <c r="X228" s="139"/>
      <c r="Y228" s="83"/>
      <c r="Z228" s="139"/>
      <c r="AA228" s="83"/>
      <c r="AB228" s="83"/>
      <c r="AC228" s="83"/>
      <c r="AD228" s="83"/>
    </row>
    <row r="229" spans="1:30">
      <c r="A229" s="83"/>
      <c r="B229" s="83"/>
      <c r="C229" s="83"/>
      <c r="D229" s="83"/>
      <c r="E229" s="83"/>
      <c r="F229" s="83"/>
      <c r="G229" s="83"/>
      <c r="H229" s="83"/>
      <c r="I229" s="83"/>
      <c r="J229" s="139"/>
      <c r="K229" s="83"/>
      <c r="L229" s="139"/>
      <c r="M229" s="83"/>
      <c r="N229" s="139"/>
      <c r="O229" s="83"/>
      <c r="P229" s="139"/>
      <c r="Q229" s="83"/>
      <c r="R229" s="139"/>
      <c r="S229" s="83"/>
      <c r="T229" s="139"/>
      <c r="U229" s="83"/>
      <c r="V229" s="139"/>
      <c r="W229" s="83"/>
      <c r="X229" s="139"/>
      <c r="Y229" s="83"/>
      <c r="Z229" s="139"/>
      <c r="AA229" s="83"/>
      <c r="AB229" s="83"/>
      <c r="AC229" s="83"/>
      <c r="AD229" s="83"/>
    </row>
    <row r="230" spans="1:30">
      <c r="A230" s="83"/>
      <c r="B230" s="83"/>
      <c r="C230" s="83"/>
      <c r="D230" s="83"/>
      <c r="E230" s="83"/>
      <c r="F230" s="83"/>
      <c r="G230" s="83"/>
      <c r="H230" s="83"/>
      <c r="I230" s="83"/>
      <c r="J230" s="139"/>
      <c r="K230" s="83"/>
      <c r="L230" s="139"/>
      <c r="M230" s="83"/>
      <c r="N230" s="139"/>
      <c r="O230" s="83"/>
      <c r="P230" s="139"/>
      <c r="Q230" s="83"/>
      <c r="R230" s="139"/>
      <c r="S230" s="83"/>
      <c r="T230" s="139"/>
      <c r="U230" s="83"/>
      <c r="V230" s="139"/>
      <c r="W230" s="83"/>
      <c r="X230" s="139"/>
      <c r="Y230" s="83"/>
      <c r="Z230" s="139"/>
      <c r="AA230" s="83"/>
      <c r="AB230" s="83"/>
      <c r="AC230" s="83"/>
      <c r="AD230" s="83"/>
    </row>
    <row r="231" spans="1:30">
      <c r="A231" s="83"/>
      <c r="B231" s="83"/>
      <c r="C231" s="83"/>
      <c r="D231" s="83"/>
      <c r="E231" s="83"/>
      <c r="F231" s="83"/>
      <c r="G231" s="83"/>
      <c r="H231" s="83"/>
      <c r="I231" s="83"/>
      <c r="J231" s="139"/>
      <c r="K231" s="83"/>
      <c r="L231" s="139"/>
      <c r="M231" s="83"/>
      <c r="N231" s="139"/>
      <c r="O231" s="83"/>
      <c r="P231" s="139"/>
      <c r="Q231" s="83"/>
      <c r="R231" s="139"/>
      <c r="S231" s="83"/>
      <c r="T231" s="139"/>
      <c r="U231" s="83"/>
      <c r="V231" s="139"/>
      <c r="W231" s="83"/>
      <c r="X231" s="139"/>
      <c r="Y231" s="83"/>
      <c r="Z231" s="139"/>
      <c r="AA231" s="83"/>
      <c r="AB231" s="83"/>
      <c r="AC231" s="83"/>
      <c r="AD231" s="83"/>
    </row>
    <row r="232" spans="1:30">
      <c r="A232" s="83"/>
      <c r="B232" s="83"/>
      <c r="C232" s="83"/>
      <c r="D232" s="83"/>
      <c r="E232" s="83"/>
      <c r="F232" s="83"/>
      <c r="G232" s="83"/>
      <c r="H232" s="83"/>
      <c r="I232" s="83"/>
      <c r="J232" s="139"/>
      <c r="K232" s="83"/>
      <c r="L232" s="139"/>
      <c r="M232" s="83"/>
      <c r="N232" s="139"/>
      <c r="O232" s="83"/>
      <c r="P232" s="139"/>
      <c r="Q232" s="83"/>
      <c r="R232" s="139"/>
      <c r="S232" s="83"/>
      <c r="T232" s="139"/>
      <c r="U232" s="83"/>
      <c r="V232" s="139"/>
      <c r="W232" s="83"/>
      <c r="X232" s="139"/>
      <c r="Y232" s="83"/>
      <c r="Z232" s="139"/>
      <c r="AA232" s="83"/>
      <c r="AB232" s="83"/>
      <c r="AC232" s="83"/>
      <c r="AD232" s="83"/>
    </row>
    <row r="233" spans="1:30">
      <c r="A233" s="83"/>
      <c r="B233" s="83"/>
      <c r="C233" s="83"/>
      <c r="D233" s="83"/>
      <c r="E233" s="83"/>
      <c r="F233" s="83"/>
      <c r="G233" s="83"/>
      <c r="H233" s="83"/>
      <c r="I233" s="83"/>
      <c r="J233" s="139"/>
      <c r="K233" s="83"/>
      <c r="L233" s="139"/>
      <c r="M233" s="83"/>
      <c r="N233" s="139"/>
      <c r="O233" s="83"/>
      <c r="P233" s="139"/>
      <c r="Q233" s="83"/>
      <c r="R233" s="139"/>
      <c r="S233" s="83"/>
      <c r="T233" s="139"/>
      <c r="U233" s="83"/>
      <c r="V233" s="139"/>
      <c r="W233" s="83"/>
      <c r="X233" s="139"/>
      <c r="Y233" s="83"/>
      <c r="Z233" s="139"/>
      <c r="AA233" s="83"/>
      <c r="AB233" s="83"/>
      <c r="AC233" s="83"/>
      <c r="AD233" s="83"/>
    </row>
    <row r="234" spans="1:30">
      <c r="A234" s="83"/>
      <c r="B234" s="83"/>
      <c r="C234" s="83"/>
      <c r="D234" s="83"/>
      <c r="E234" s="83"/>
      <c r="F234" s="83"/>
      <c r="G234" s="83"/>
      <c r="H234" s="83"/>
      <c r="I234" s="83"/>
      <c r="J234" s="139"/>
      <c r="K234" s="83"/>
      <c r="L234" s="139"/>
      <c r="M234" s="83"/>
      <c r="N234" s="139"/>
      <c r="O234" s="83"/>
      <c r="P234" s="139"/>
      <c r="Q234" s="83"/>
      <c r="R234" s="139"/>
      <c r="S234" s="83"/>
      <c r="T234" s="139"/>
      <c r="U234" s="83"/>
      <c r="V234" s="139"/>
      <c r="W234" s="83"/>
      <c r="X234" s="139"/>
      <c r="Y234" s="83"/>
      <c r="Z234" s="139"/>
      <c r="AA234" s="83"/>
      <c r="AB234" s="83"/>
      <c r="AC234" s="83"/>
      <c r="AD234" s="83"/>
    </row>
    <row r="235" spans="1:30">
      <c r="A235" s="83"/>
      <c r="B235" s="83"/>
      <c r="C235" s="83"/>
      <c r="D235" s="83"/>
      <c r="E235" s="83"/>
      <c r="F235" s="83"/>
      <c r="G235" s="83"/>
      <c r="H235" s="83"/>
      <c r="I235" s="83"/>
      <c r="J235" s="139"/>
      <c r="K235" s="83"/>
      <c r="L235" s="139"/>
      <c r="M235" s="83"/>
      <c r="N235" s="139"/>
      <c r="O235" s="83"/>
      <c r="P235" s="139"/>
      <c r="Q235" s="83"/>
      <c r="R235" s="139"/>
      <c r="S235" s="83"/>
      <c r="T235" s="139"/>
      <c r="U235" s="83"/>
      <c r="V235" s="139"/>
      <c r="W235" s="83"/>
      <c r="X235" s="139"/>
      <c r="Y235" s="83"/>
      <c r="Z235" s="139"/>
      <c r="AA235" s="83"/>
      <c r="AB235" s="83"/>
      <c r="AC235" s="83"/>
      <c r="AD235" s="83"/>
    </row>
    <row r="236" spans="1:30">
      <c r="A236" s="83"/>
      <c r="B236" s="83"/>
      <c r="C236" s="83"/>
      <c r="D236" s="83"/>
      <c r="E236" s="83"/>
      <c r="F236" s="83"/>
      <c r="G236" s="83"/>
      <c r="H236" s="83"/>
      <c r="I236" s="83"/>
      <c r="J236" s="139"/>
      <c r="K236" s="83"/>
      <c r="L236" s="139"/>
      <c r="M236" s="83"/>
      <c r="N236" s="139"/>
      <c r="O236" s="83"/>
      <c r="P236" s="139"/>
      <c r="Q236" s="83"/>
      <c r="R236" s="139"/>
      <c r="S236" s="83"/>
      <c r="T236" s="139"/>
      <c r="U236" s="83"/>
      <c r="V236" s="139"/>
      <c r="W236" s="83"/>
      <c r="X236" s="139"/>
      <c r="Y236" s="83"/>
      <c r="Z236" s="139"/>
      <c r="AA236" s="83"/>
      <c r="AB236" s="83"/>
      <c r="AC236" s="83"/>
      <c r="AD236" s="83"/>
    </row>
    <row r="237" spans="1:30">
      <c r="A237" s="83"/>
      <c r="B237" s="83"/>
      <c r="C237" s="83"/>
      <c r="D237" s="83"/>
      <c r="E237" s="83"/>
      <c r="F237" s="83"/>
      <c r="G237" s="83"/>
      <c r="H237" s="83"/>
      <c r="I237" s="83"/>
      <c r="J237" s="139"/>
      <c r="K237" s="83"/>
      <c r="L237" s="139"/>
      <c r="M237" s="83"/>
      <c r="N237" s="139"/>
      <c r="O237" s="83"/>
      <c r="P237" s="139"/>
      <c r="Q237" s="83"/>
      <c r="R237" s="139"/>
      <c r="S237" s="83"/>
      <c r="T237" s="139"/>
      <c r="U237" s="83"/>
      <c r="V237" s="139"/>
      <c r="W237" s="83"/>
      <c r="X237" s="139"/>
      <c r="Y237" s="83"/>
      <c r="Z237" s="139"/>
      <c r="AA237" s="83"/>
      <c r="AB237" s="83"/>
      <c r="AC237" s="83"/>
      <c r="AD237" s="83"/>
    </row>
    <row r="238" spans="1:30">
      <c r="A238" s="83"/>
      <c r="B238" s="83"/>
      <c r="C238" s="83"/>
      <c r="D238" s="83"/>
      <c r="E238" s="83"/>
      <c r="F238" s="83"/>
      <c r="G238" s="83"/>
      <c r="H238" s="83"/>
      <c r="I238" s="83"/>
      <c r="J238" s="139"/>
      <c r="K238" s="83"/>
      <c r="L238" s="139"/>
      <c r="M238" s="83"/>
      <c r="N238" s="139"/>
      <c r="O238" s="83"/>
      <c r="P238" s="139"/>
      <c r="Q238" s="83"/>
      <c r="R238" s="139"/>
      <c r="S238" s="83"/>
      <c r="T238" s="139"/>
      <c r="U238" s="83"/>
      <c r="V238" s="139"/>
      <c r="W238" s="83"/>
      <c r="X238" s="139"/>
      <c r="Y238" s="83"/>
      <c r="Z238" s="139"/>
      <c r="AA238" s="83"/>
      <c r="AB238" s="83"/>
      <c r="AC238" s="83"/>
      <c r="AD238" s="83"/>
    </row>
    <row r="239" spans="1:30">
      <c r="A239" s="83"/>
      <c r="B239" s="83"/>
      <c r="C239" s="83"/>
      <c r="D239" s="83"/>
      <c r="E239" s="83"/>
      <c r="F239" s="83"/>
      <c r="G239" s="83"/>
      <c r="H239" s="83"/>
      <c r="I239" s="83"/>
      <c r="J239" s="139"/>
      <c r="K239" s="83"/>
      <c r="L239" s="139"/>
      <c r="M239" s="83"/>
      <c r="N239" s="139"/>
      <c r="O239" s="83"/>
      <c r="P239" s="139"/>
      <c r="Q239" s="83"/>
      <c r="R239" s="139"/>
      <c r="S239" s="83"/>
      <c r="T239" s="139"/>
      <c r="U239" s="83"/>
      <c r="V239" s="139"/>
      <c r="W239" s="83"/>
      <c r="X239" s="139"/>
      <c r="Y239" s="83"/>
      <c r="Z239" s="139"/>
      <c r="AA239" s="83"/>
      <c r="AB239" s="83"/>
      <c r="AC239" s="83"/>
      <c r="AD239" s="83"/>
    </row>
    <row r="240" spans="1:30">
      <c r="A240" s="83"/>
      <c r="B240" s="83"/>
      <c r="C240" s="83"/>
      <c r="D240" s="83"/>
      <c r="E240" s="83"/>
      <c r="F240" s="83"/>
      <c r="G240" s="83"/>
      <c r="H240" s="83"/>
      <c r="I240" s="83"/>
      <c r="J240" s="139"/>
      <c r="K240" s="83"/>
      <c r="L240" s="139"/>
      <c r="M240" s="83"/>
      <c r="N240" s="139"/>
      <c r="O240" s="83"/>
      <c r="P240" s="139"/>
      <c r="Q240" s="83"/>
      <c r="R240" s="139"/>
      <c r="S240" s="83"/>
      <c r="T240" s="139"/>
      <c r="U240" s="83"/>
      <c r="V240" s="139"/>
      <c r="W240" s="83"/>
      <c r="X240" s="139"/>
      <c r="Y240" s="83"/>
      <c r="Z240" s="139"/>
      <c r="AA240" s="83"/>
      <c r="AB240" s="83"/>
      <c r="AC240" s="83"/>
      <c r="AD240" s="83"/>
    </row>
    <row r="241" spans="1:30">
      <c r="A241" s="83"/>
      <c r="B241" s="83"/>
      <c r="C241" s="83"/>
      <c r="D241" s="83"/>
      <c r="E241" s="83"/>
      <c r="F241" s="83"/>
      <c r="G241" s="83"/>
      <c r="H241" s="83"/>
      <c r="I241" s="83"/>
      <c r="J241" s="139"/>
      <c r="K241" s="83"/>
      <c r="L241" s="139"/>
      <c r="M241" s="83"/>
      <c r="N241" s="139"/>
      <c r="O241" s="83"/>
      <c r="P241" s="139"/>
      <c r="Q241" s="83"/>
      <c r="R241" s="139"/>
      <c r="S241" s="83"/>
      <c r="T241" s="139"/>
      <c r="U241" s="83"/>
      <c r="V241" s="139"/>
      <c r="W241" s="83"/>
      <c r="X241" s="139"/>
      <c r="Y241" s="83"/>
      <c r="Z241" s="139"/>
      <c r="AA241" s="83"/>
      <c r="AB241" s="83"/>
      <c r="AC241" s="83"/>
      <c r="AD241" s="83"/>
    </row>
    <row r="242" spans="1:30">
      <c r="A242" s="83"/>
      <c r="B242" s="83"/>
      <c r="C242" s="83"/>
      <c r="D242" s="83"/>
      <c r="E242" s="83"/>
      <c r="F242" s="83"/>
      <c r="G242" s="83"/>
      <c r="H242" s="83"/>
      <c r="I242" s="83"/>
      <c r="J242" s="139"/>
      <c r="K242" s="83"/>
      <c r="L242" s="139"/>
      <c r="M242" s="83"/>
      <c r="N242" s="139"/>
      <c r="O242" s="83"/>
      <c r="P242" s="139"/>
      <c r="Q242" s="83"/>
      <c r="R242" s="139"/>
      <c r="S242" s="83"/>
      <c r="T242" s="139"/>
      <c r="U242" s="83"/>
      <c r="V242" s="139"/>
      <c r="W242" s="83"/>
      <c r="X242" s="139"/>
      <c r="Y242" s="83"/>
      <c r="Z242" s="139"/>
      <c r="AA242" s="83"/>
      <c r="AB242" s="83"/>
      <c r="AC242" s="83"/>
      <c r="AD242" s="83"/>
    </row>
    <row r="243" spans="1:30">
      <c r="A243" s="83"/>
      <c r="B243" s="83"/>
      <c r="C243" s="83"/>
      <c r="D243" s="83"/>
      <c r="E243" s="83"/>
      <c r="F243" s="83"/>
      <c r="G243" s="83"/>
      <c r="H243" s="83"/>
      <c r="I243" s="83"/>
      <c r="J243" s="139"/>
      <c r="K243" s="83"/>
      <c r="L243" s="139"/>
      <c r="M243" s="83"/>
      <c r="N243" s="139"/>
      <c r="O243" s="83"/>
      <c r="P243" s="139"/>
      <c r="Q243" s="83"/>
      <c r="R243" s="139"/>
      <c r="S243" s="83"/>
      <c r="T243" s="139"/>
      <c r="U243" s="83"/>
      <c r="V243" s="139"/>
      <c r="W243" s="83"/>
      <c r="X243" s="139"/>
      <c r="Y243" s="83"/>
      <c r="Z243" s="139"/>
      <c r="AA243" s="83"/>
      <c r="AB243" s="83"/>
      <c r="AC243" s="83"/>
      <c r="AD243" s="83"/>
    </row>
    <row r="244" spans="1:30">
      <c r="A244" s="83"/>
      <c r="B244" s="83"/>
      <c r="C244" s="83"/>
      <c r="D244" s="83"/>
      <c r="E244" s="83"/>
      <c r="F244" s="83"/>
      <c r="G244" s="83"/>
      <c r="H244" s="83"/>
      <c r="I244" s="83"/>
      <c r="J244" s="139"/>
      <c r="K244" s="83"/>
      <c r="L244" s="139"/>
      <c r="M244" s="83"/>
      <c r="N244" s="139"/>
      <c r="O244" s="83"/>
      <c r="P244" s="139"/>
      <c r="Q244" s="83"/>
      <c r="R244" s="139"/>
      <c r="S244" s="83"/>
      <c r="T244" s="139"/>
      <c r="U244" s="83"/>
      <c r="V244" s="139"/>
      <c r="W244" s="83"/>
      <c r="X244" s="139"/>
      <c r="Y244" s="83"/>
      <c r="Z244" s="139"/>
      <c r="AA244" s="83"/>
      <c r="AB244" s="83"/>
      <c r="AC244" s="83"/>
      <c r="AD244" s="83"/>
    </row>
    <row r="245" spans="1:30">
      <c r="A245" s="83"/>
      <c r="B245" s="83"/>
      <c r="C245" s="83"/>
      <c r="D245" s="83"/>
      <c r="E245" s="83"/>
      <c r="F245" s="83"/>
      <c r="G245" s="83"/>
      <c r="H245" s="83"/>
      <c r="I245" s="83"/>
      <c r="J245" s="139"/>
      <c r="K245" s="83"/>
      <c r="L245" s="139"/>
      <c r="M245" s="83"/>
      <c r="N245" s="139"/>
      <c r="O245" s="83"/>
      <c r="P245" s="139"/>
      <c r="Q245" s="83"/>
      <c r="R245" s="139"/>
      <c r="S245" s="83"/>
      <c r="T245" s="139"/>
      <c r="U245" s="83"/>
      <c r="V245" s="139"/>
      <c r="W245" s="83"/>
      <c r="X245" s="139"/>
      <c r="Y245" s="83"/>
      <c r="Z245" s="139"/>
      <c r="AA245" s="83"/>
      <c r="AB245" s="83"/>
      <c r="AC245" s="83"/>
      <c r="AD245" s="83"/>
    </row>
    <row r="246" spans="1:30">
      <c r="A246" s="83"/>
      <c r="B246" s="83"/>
      <c r="C246" s="83"/>
      <c r="D246" s="83"/>
      <c r="E246" s="83"/>
      <c r="F246" s="83"/>
      <c r="G246" s="83"/>
      <c r="H246" s="83"/>
      <c r="I246" s="83"/>
      <c r="J246" s="139"/>
      <c r="K246" s="83"/>
      <c r="L246" s="139"/>
      <c r="M246" s="83"/>
      <c r="N246" s="139"/>
      <c r="O246" s="83"/>
      <c r="P246" s="139"/>
      <c r="Q246" s="83"/>
      <c r="R246" s="139"/>
      <c r="S246" s="83"/>
      <c r="T246" s="139"/>
      <c r="U246" s="83"/>
      <c r="V246" s="139"/>
      <c r="W246" s="83"/>
      <c r="X246" s="139"/>
      <c r="Y246" s="83"/>
      <c r="Z246" s="139"/>
      <c r="AA246" s="83"/>
      <c r="AB246" s="83"/>
      <c r="AC246" s="83"/>
      <c r="AD246" s="83"/>
    </row>
    <row r="247" spans="1:30">
      <c r="A247" s="83"/>
      <c r="B247" s="83"/>
      <c r="C247" s="83"/>
      <c r="D247" s="83"/>
      <c r="E247" s="83"/>
      <c r="F247" s="83"/>
      <c r="G247" s="83"/>
      <c r="H247" s="83"/>
      <c r="I247" s="83"/>
      <c r="J247" s="139"/>
      <c r="K247" s="83"/>
      <c r="L247" s="139"/>
      <c r="M247" s="83"/>
      <c r="N247" s="139"/>
      <c r="O247" s="83"/>
      <c r="P247" s="139"/>
      <c r="Q247" s="83"/>
      <c r="R247" s="139"/>
      <c r="S247" s="83"/>
      <c r="T247" s="139"/>
      <c r="U247" s="83"/>
      <c r="V247" s="139"/>
      <c r="W247" s="83"/>
      <c r="X247" s="139"/>
      <c r="Y247" s="83"/>
      <c r="Z247" s="139"/>
      <c r="AA247" s="83"/>
      <c r="AB247" s="83"/>
      <c r="AC247" s="83"/>
      <c r="AD247" s="83"/>
    </row>
    <row r="248" spans="1:30">
      <c r="A248" s="83"/>
      <c r="B248" s="83"/>
      <c r="C248" s="83"/>
      <c r="D248" s="83"/>
      <c r="E248" s="83"/>
      <c r="F248" s="83"/>
      <c r="G248" s="83"/>
      <c r="H248" s="83"/>
      <c r="I248" s="83"/>
      <c r="J248" s="139"/>
      <c r="K248" s="83"/>
      <c r="L248" s="139"/>
      <c r="M248" s="83"/>
      <c r="N248" s="139"/>
      <c r="O248" s="83"/>
      <c r="P248" s="139"/>
      <c r="Q248" s="83"/>
      <c r="R248" s="139"/>
      <c r="S248" s="83"/>
      <c r="T248" s="139"/>
      <c r="U248" s="83"/>
      <c r="V248" s="139"/>
      <c r="W248" s="83"/>
      <c r="X248" s="139"/>
      <c r="Y248" s="83"/>
      <c r="Z248" s="139"/>
      <c r="AA248" s="83"/>
      <c r="AB248" s="83"/>
      <c r="AC248" s="83"/>
      <c r="AD248" s="83"/>
    </row>
    <row r="249" spans="1:30">
      <c r="A249" s="83"/>
      <c r="B249" s="83"/>
      <c r="C249" s="83"/>
      <c r="D249" s="83"/>
      <c r="E249" s="83"/>
      <c r="F249" s="83"/>
      <c r="G249" s="83"/>
      <c r="H249" s="83"/>
      <c r="I249" s="83"/>
      <c r="J249" s="139"/>
      <c r="K249" s="83"/>
      <c r="L249" s="139"/>
      <c r="M249" s="83"/>
      <c r="N249" s="139"/>
      <c r="O249" s="83"/>
      <c r="P249" s="139"/>
      <c r="Q249" s="83"/>
      <c r="R249" s="139"/>
      <c r="S249" s="83"/>
      <c r="T249" s="139"/>
      <c r="U249" s="83"/>
      <c r="V249" s="139"/>
      <c r="W249" s="83"/>
      <c r="X249" s="139"/>
      <c r="Y249" s="83"/>
      <c r="Z249" s="139"/>
      <c r="AA249" s="83"/>
      <c r="AB249" s="83"/>
      <c r="AC249" s="83"/>
      <c r="AD249" s="83"/>
    </row>
    <row r="250" spans="1:30">
      <c r="A250" s="83"/>
      <c r="B250" s="83"/>
      <c r="C250" s="83"/>
      <c r="D250" s="83"/>
      <c r="E250" s="83"/>
      <c r="F250" s="83"/>
      <c r="G250" s="83"/>
      <c r="H250" s="83"/>
      <c r="I250" s="83"/>
      <c r="J250" s="139"/>
      <c r="K250" s="83"/>
      <c r="L250" s="139"/>
      <c r="M250" s="83"/>
      <c r="N250" s="139"/>
      <c r="O250" s="83"/>
      <c r="P250" s="139"/>
      <c r="Q250" s="83"/>
      <c r="R250" s="139"/>
      <c r="S250" s="83"/>
      <c r="T250" s="139"/>
      <c r="U250" s="83"/>
      <c r="V250" s="139"/>
      <c r="W250" s="83"/>
      <c r="X250" s="139"/>
      <c r="Y250" s="83"/>
      <c r="Z250" s="139"/>
      <c r="AA250" s="83"/>
      <c r="AB250" s="83"/>
      <c r="AC250" s="83"/>
      <c r="AD250" s="83"/>
    </row>
    <row r="251" spans="1:30">
      <c r="A251" s="83"/>
      <c r="B251" s="83"/>
      <c r="C251" s="83"/>
      <c r="D251" s="83"/>
      <c r="E251" s="83"/>
      <c r="F251" s="83"/>
      <c r="G251" s="83"/>
      <c r="H251" s="83"/>
      <c r="I251" s="83"/>
      <c r="J251" s="139"/>
      <c r="K251" s="83"/>
      <c r="L251" s="139"/>
      <c r="M251" s="83"/>
      <c r="N251" s="139"/>
      <c r="O251" s="83"/>
      <c r="P251" s="139"/>
      <c r="Q251" s="83"/>
      <c r="R251" s="139"/>
      <c r="S251" s="83"/>
      <c r="T251" s="139"/>
      <c r="U251" s="83"/>
      <c r="V251" s="139"/>
      <c r="W251" s="83"/>
      <c r="X251" s="139"/>
      <c r="Y251" s="83"/>
      <c r="Z251" s="139"/>
      <c r="AA251" s="83"/>
      <c r="AB251" s="83"/>
      <c r="AC251" s="83"/>
      <c r="AD251" s="83"/>
    </row>
    <row r="252" spans="1:30">
      <c r="A252" s="83"/>
      <c r="B252" s="83"/>
      <c r="C252" s="83"/>
      <c r="D252" s="83"/>
      <c r="E252" s="83"/>
      <c r="F252" s="83"/>
      <c r="G252" s="83"/>
      <c r="H252" s="83"/>
      <c r="I252" s="83"/>
      <c r="J252" s="139"/>
      <c r="K252" s="83"/>
      <c r="L252" s="139"/>
      <c r="M252" s="83"/>
      <c r="N252" s="139"/>
      <c r="O252" s="83"/>
      <c r="P252" s="139"/>
      <c r="Q252" s="83"/>
      <c r="R252" s="139"/>
      <c r="S252" s="83"/>
      <c r="T252" s="139"/>
      <c r="U252" s="83"/>
      <c r="V252" s="139"/>
      <c r="W252" s="83"/>
      <c r="X252" s="139"/>
      <c r="Y252" s="83"/>
      <c r="Z252" s="139"/>
      <c r="AA252" s="83"/>
      <c r="AB252" s="83"/>
      <c r="AC252" s="83"/>
      <c r="AD252" s="83"/>
    </row>
    <row r="253" spans="1:30">
      <c r="A253" s="83"/>
      <c r="B253" s="83"/>
      <c r="C253" s="83"/>
      <c r="D253" s="83"/>
      <c r="E253" s="83"/>
      <c r="F253" s="83"/>
      <c r="G253" s="83"/>
      <c r="H253" s="83"/>
      <c r="I253" s="83"/>
      <c r="J253" s="139"/>
      <c r="K253" s="83"/>
      <c r="L253" s="139"/>
      <c r="M253" s="83"/>
      <c r="N253" s="139"/>
      <c r="O253" s="83"/>
      <c r="P253" s="139"/>
      <c r="Q253" s="83"/>
      <c r="R253" s="139"/>
      <c r="S253" s="83"/>
      <c r="T253" s="139"/>
      <c r="U253" s="83"/>
      <c r="V253" s="139"/>
      <c r="W253" s="83"/>
      <c r="X253" s="139"/>
      <c r="Y253" s="83"/>
      <c r="Z253" s="139"/>
      <c r="AA253" s="83"/>
      <c r="AB253" s="83"/>
      <c r="AC253" s="83"/>
      <c r="AD253" s="83"/>
    </row>
    <row r="254" spans="1:30">
      <c r="A254" s="83"/>
      <c r="B254" s="83"/>
      <c r="C254" s="83"/>
      <c r="D254" s="83"/>
      <c r="E254" s="83"/>
      <c r="F254" s="83"/>
      <c r="G254" s="83"/>
      <c r="H254" s="83"/>
      <c r="I254" s="83"/>
      <c r="J254" s="139"/>
      <c r="K254" s="83"/>
      <c r="L254" s="139"/>
      <c r="M254" s="83"/>
      <c r="N254" s="139"/>
      <c r="O254" s="83"/>
      <c r="P254" s="139"/>
      <c r="Q254" s="83"/>
      <c r="R254" s="139"/>
      <c r="S254" s="83"/>
      <c r="T254" s="139"/>
      <c r="U254" s="83"/>
      <c r="V254" s="139"/>
      <c r="W254" s="83"/>
      <c r="X254" s="139"/>
      <c r="Y254" s="83"/>
      <c r="Z254" s="139"/>
      <c r="AA254" s="83"/>
      <c r="AB254" s="83"/>
      <c r="AC254" s="83"/>
      <c r="AD254" s="83"/>
    </row>
    <row r="255" spans="1:30">
      <c r="A255" s="83"/>
      <c r="B255" s="83"/>
      <c r="C255" s="83"/>
      <c r="D255" s="83"/>
      <c r="E255" s="83"/>
      <c r="F255" s="83"/>
      <c r="G255" s="83"/>
      <c r="H255" s="83"/>
      <c r="I255" s="83"/>
      <c r="J255" s="139"/>
      <c r="K255" s="83"/>
      <c r="L255" s="139"/>
      <c r="M255" s="83"/>
      <c r="N255" s="139"/>
      <c r="O255" s="83"/>
      <c r="P255" s="139"/>
      <c r="Q255" s="83"/>
      <c r="R255" s="139"/>
      <c r="S255" s="83"/>
      <c r="T255" s="139"/>
      <c r="U255" s="83"/>
      <c r="V255" s="139"/>
      <c r="W255" s="83"/>
      <c r="X255" s="139"/>
      <c r="Y255" s="83"/>
      <c r="Z255" s="139"/>
      <c r="AA255" s="83"/>
      <c r="AB255" s="83"/>
      <c r="AC255" s="83"/>
      <c r="AD255" s="83"/>
    </row>
    <row r="256" spans="1:30">
      <c r="A256" s="83"/>
      <c r="B256" s="83"/>
      <c r="C256" s="83"/>
      <c r="D256" s="83"/>
      <c r="E256" s="83"/>
      <c r="F256" s="83"/>
      <c r="G256" s="83"/>
      <c r="H256" s="83"/>
      <c r="I256" s="83"/>
      <c r="J256" s="139"/>
      <c r="K256" s="83"/>
      <c r="L256" s="139"/>
      <c r="M256" s="83"/>
      <c r="N256" s="139"/>
      <c r="O256" s="83"/>
      <c r="P256" s="139"/>
      <c r="Q256" s="83"/>
      <c r="R256" s="139"/>
      <c r="S256" s="83"/>
      <c r="T256" s="139"/>
      <c r="U256" s="83"/>
      <c r="V256" s="139"/>
      <c r="W256" s="83"/>
      <c r="X256" s="139"/>
      <c r="Y256" s="83"/>
      <c r="Z256" s="139"/>
      <c r="AA256" s="83"/>
      <c r="AB256" s="83"/>
      <c r="AC256" s="83"/>
      <c r="AD256" s="83"/>
    </row>
    <row r="257" spans="1:30">
      <c r="A257" s="83"/>
      <c r="B257" s="83"/>
      <c r="C257" s="83"/>
      <c r="D257" s="83"/>
      <c r="E257" s="83"/>
      <c r="F257" s="83"/>
      <c r="G257" s="83"/>
      <c r="H257" s="83"/>
      <c r="I257" s="83"/>
      <c r="J257" s="139"/>
      <c r="K257" s="83"/>
      <c r="L257" s="139"/>
      <c r="M257" s="83"/>
      <c r="N257" s="139"/>
      <c r="O257" s="83"/>
      <c r="P257" s="139"/>
      <c r="Q257" s="83"/>
      <c r="R257" s="139"/>
      <c r="S257" s="83"/>
      <c r="T257" s="139"/>
      <c r="U257" s="83"/>
      <c r="V257" s="139"/>
      <c r="W257" s="83"/>
      <c r="X257" s="139"/>
      <c r="Y257" s="83"/>
      <c r="Z257" s="139"/>
      <c r="AA257" s="83"/>
      <c r="AB257" s="83"/>
      <c r="AC257" s="83"/>
      <c r="AD257" s="83"/>
    </row>
    <row r="258" spans="1:30">
      <c r="A258" s="83"/>
      <c r="B258" s="83"/>
      <c r="C258" s="83"/>
      <c r="D258" s="83"/>
      <c r="E258" s="83"/>
      <c r="F258" s="83"/>
      <c r="G258" s="83"/>
      <c r="H258" s="83"/>
      <c r="I258" s="83"/>
      <c r="J258" s="139"/>
      <c r="K258" s="83"/>
      <c r="L258" s="139"/>
      <c r="M258" s="83"/>
      <c r="N258" s="139"/>
      <c r="O258" s="83"/>
      <c r="P258" s="139"/>
      <c r="Q258" s="83"/>
      <c r="R258" s="139"/>
      <c r="S258" s="83"/>
      <c r="T258" s="139"/>
      <c r="U258" s="83"/>
      <c r="V258" s="139"/>
      <c r="W258" s="83"/>
      <c r="X258" s="139"/>
      <c r="Y258" s="83"/>
      <c r="Z258" s="139"/>
      <c r="AA258" s="83"/>
      <c r="AB258" s="83"/>
      <c r="AC258" s="83"/>
      <c r="AD258" s="83"/>
    </row>
    <row r="259" spans="1:30">
      <c r="A259" s="83"/>
      <c r="B259" s="83"/>
      <c r="C259" s="83"/>
      <c r="D259" s="83"/>
      <c r="E259" s="83"/>
      <c r="F259" s="83"/>
      <c r="G259" s="83"/>
      <c r="H259" s="83"/>
      <c r="I259" s="83"/>
      <c r="J259" s="139"/>
      <c r="K259" s="83"/>
      <c r="L259" s="139"/>
      <c r="M259" s="83"/>
      <c r="N259" s="139"/>
      <c r="O259" s="83"/>
      <c r="P259" s="139"/>
      <c r="Q259" s="83"/>
      <c r="R259" s="139"/>
      <c r="S259" s="83"/>
      <c r="T259" s="139"/>
      <c r="U259" s="83"/>
      <c r="V259" s="139"/>
      <c r="W259" s="83"/>
      <c r="X259" s="139"/>
      <c r="Y259" s="83"/>
      <c r="Z259" s="139"/>
      <c r="AA259" s="83"/>
      <c r="AB259" s="83"/>
      <c r="AC259" s="83"/>
      <c r="AD259" s="83"/>
    </row>
    <row r="260" spans="1:30">
      <c r="A260" s="83"/>
      <c r="B260" s="83"/>
      <c r="C260" s="83"/>
      <c r="D260" s="83"/>
      <c r="E260" s="83"/>
      <c r="F260" s="83"/>
      <c r="G260" s="83"/>
      <c r="H260" s="83"/>
      <c r="I260" s="83"/>
      <c r="J260" s="139"/>
      <c r="K260" s="83"/>
      <c r="L260" s="139"/>
      <c r="M260" s="83"/>
      <c r="N260" s="139"/>
      <c r="O260" s="83"/>
      <c r="P260" s="139"/>
      <c r="Q260" s="83"/>
      <c r="R260" s="139"/>
      <c r="S260" s="83"/>
      <c r="T260" s="139"/>
      <c r="U260" s="83"/>
      <c r="V260" s="139"/>
      <c r="W260" s="83"/>
      <c r="X260" s="139"/>
      <c r="Y260" s="83"/>
      <c r="Z260" s="139"/>
      <c r="AA260" s="83"/>
      <c r="AB260" s="83"/>
      <c r="AC260" s="83"/>
      <c r="AD260" s="83"/>
    </row>
    <row r="261" spans="1:30">
      <c r="A261" s="83"/>
      <c r="B261" s="83"/>
      <c r="C261" s="83"/>
      <c r="D261" s="83"/>
      <c r="E261" s="83"/>
      <c r="F261" s="83"/>
      <c r="G261" s="83"/>
      <c r="H261" s="83"/>
      <c r="I261" s="83"/>
      <c r="J261" s="139"/>
      <c r="K261" s="83"/>
      <c r="L261" s="139"/>
      <c r="M261" s="83"/>
      <c r="N261" s="139"/>
      <c r="O261" s="83"/>
      <c r="P261" s="139"/>
      <c r="Q261" s="83"/>
      <c r="R261" s="139"/>
      <c r="S261" s="83"/>
      <c r="T261" s="139"/>
      <c r="U261" s="83"/>
      <c r="V261" s="139"/>
      <c r="W261" s="83"/>
      <c r="X261" s="139"/>
      <c r="Y261" s="83"/>
      <c r="Z261" s="139"/>
      <c r="AA261" s="83"/>
      <c r="AB261" s="83"/>
      <c r="AC261" s="83"/>
      <c r="AD261" s="83"/>
    </row>
    <row r="262" spans="1:30">
      <c r="A262" s="83"/>
      <c r="B262" s="83"/>
      <c r="C262" s="83"/>
      <c r="D262" s="83"/>
      <c r="E262" s="83"/>
      <c r="F262" s="83"/>
      <c r="G262" s="83"/>
      <c r="H262" s="83"/>
      <c r="I262" s="83"/>
      <c r="J262" s="139"/>
      <c r="K262" s="83"/>
      <c r="L262" s="139"/>
      <c r="M262" s="83"/>
      <c r="N262" s="139"/>
      <c r="O262" s="83"/>
      <c r="P262" s="139"/>
      <c r="Q262" s="83"/>
      <c r="R262" s="139"/>
      <c r="S262" s="83"/>
      <c r="T262" s="139"/>
      <c r="U262" s="83"/>
      <c r="V262" s="139"/>
      <c r="W262" s="83"/>
      <c r="X262" s="139"/>
      <c r="Y262" s="83"/>
      <c r="Z262" s="139"/>
      <c r="AA262" s="83"/>
      <c r="AB262" s="83"/>
      <c r="AC262" s="83"/>
      <c r="AD262" s="83"/>
    </row>
    <row r="263" spans="1:30">
      <c r="A263" s="83"/>
      <c r="B263" s="83"/>
      <c r="C263" s="83"/>
      <c r="D263" s="83"/>
      <c r="E263" s="83"/>
      <c r="F263" s="83"/>
      <c r="G263" s="83"/>
      <c r="H263" s="83"/>
      <c r="I263" s="83"/>
      <c r="J263" s="139"/>
      <c r="K263" s="83"/>
      <c r="L263" s="139"/>
      <c r="M263" s="83"/>
      <c r="N263" s="139"/>
      <c r="O263" s="83"/>
      <c r="P263" s="139"/>
      <c r="Q263" s="83"/>
      <c r="R263" s="139"/>
      <c r="S263" s="83"/>
      <c r="T263" s="139"/>
      <c r="U263" s="83"/>
      <c r="V263" s="139"/>
      <c r="W263" s="83"/>
      <c r="X263" s="139"/>
      <c r="Y263" s="83"/>
      <c r="Z263" s="139"/>
      <c r="AA263" s="83"/>
      <c r="AB263" s="83"/>
      <c r="AC263" s="83"/>
      <c r="AD263" s="83"/>
    </row>
    <row r="264" spans="1:30">
      <c r="A264" s="83"/>
      <c r="B264" s="83"/>
      <c r="C264" s="83"/>
      <c r="D264" s="83"/>
      <c r="E264" s="83"/>
      <c r="F264" s="83"/>
      <c r="G264" s="83"/>
      <c r="H264" s="83"/>
      <c r="I264" s="83"/>
      <c r="J264" s="139"/>
      <c r="K264" s="83"/>
      <c r="L264" s="139"/>
      <c r="M264" s="83"/>
      <c r="N264" s="139"/>
      <c r="O264" s="83"/>
      <c r="P264" s="139"/>
      <c r="Q264" s="83"/>
      <c r="R264" s="139"/>
      <c r="S264" s="83"/>
      <c r="T264" s="139"/>
      <c r="U264" s="83"/>
      <c r="V264" s="139"/>
      <c r="W264" s="83"/>
      <c r="X264" s="139"/>
      <c r="Y264" s="83"/>
      <c r="Z264" s="139"/>
      <c r="AA264" s="83"/>
      <c r="AB264" s="83"/>
      <c r="AC264" s="83"/>
      <c r="AD264" s="83"/>
    </row>
    <row r="265" spans="1:30">
      <c r="A265" s="83"/>
      <c r="B265" s="83"/>
      <c r="C265" s="83"/>
      <c r="D265" s="83"/>
      <c r="E265" s="83"/>
      <c r="F265" s="83"/>
      <c r="G265" s="83"/>
      <c r="H265" s="83"/>
      <c r="I265" s="83"/>
      <c r="J265" s="139"/>
      <c r="K265" s="83"/>
      <c r="L265" s="139"/>
      <c r="M265" s="83"/>
      <c r="N265" s="139"/>
      <c r="O265" s="83"/>
      <c r="P265" s="139"/>
      <c r="Q265" s="83"/>
      <c r="R265" s="139"/>
      <c r="S265" s="83"/>
      <c r="T265" s="139"/>
      <c r="U265" s="83"/>
      <c r="V265" s="139"/>
      <c r="W265" s="83"/>
      <c r="X265" s="139"/>
      <c r="Y265" s="83"/>
      <c r="Z265" s="139"/>
      <c r="AA265" s="83"/>
      <c r="AB265" s="83"/>
      <c r="AC265" s="83"/>
      <c r="AD265" s="83"/>
    </row>
    <row r="266" spans="1:30">
      <c r="A266" s="83"/>
      <c r="B266" s="83"/>
      <c r="C266" s="83"/>
      <c r="D266" s="83"/>
      <c r="E266" s="83"/>
      <c r="F266" s="83"/>
      <c r="G266" s="83"/>
      <c r="H266" s="83"/>
      <c r="I266" s="83"/>
      <c r="J266" s="139"/>
      <c r="K266" s="83"/>
      <c r="L266" s="139"/>
      <c r="M266" s="83"/>
      <c r="N266" s="139"/>
      <c r="O266" s="83"/>
      <c r="P266" s="139"/>
      <c r="Q266" s="83"/>
      <c r="R266" s="139"/>
      <c r="S266" s="83"/>
      <c r="T266" s="139"/>
      <c r="U266" s="83"/>
      <c r="V266" s="139"/>
      <c r="W266" s="83"/>
      <c r="X266" s="139"/>
      <c r="Y266" s="83"/>
      <c r="Z266" s="139"/>
      <c r="AA266" s="83"/>
      <c r="AB266" s="83"/>
      <c r="AC266" s="83"/>
      <c r="AD266" s="83"/>
    </row>
    <row r="267" spans="1:30">
      <c r="A267" s="83"/>
      <c r="B267" s="83"/>
      <c r="C267" s="83"/>
      <c r="D267" s="83"/>
      <c r="E267" s="83"/>
      <c r="F267" s="83"/>
      <c r="G267" s="83"/>
      <c r="H267" s="83"/>
      <c r="I267" s="83"/>
      <c r="J267" s="139"/>
      <c r="K267" s="83"/>
      <c r="L267" s="139"/>
      <c r="M267" s="83"/>
      <c r="N267" s="139"/>
      <c r="O267" s="83"/>
      <c r="P267" s="139"/>
      <c r="Q267" s="83"/>
      <c r="R267" s="139"/>
      <c r="S267" s="83"/>
      <c r="T267" s="139"/>
      <c r="U267" s="83"/>
      <c r="V267" s="139"/>
      <c r="W267" s="83"/>
      <c r="X267" s="139"/>
      <c r="Y267" s="83"/>
      <c r="Z267" s="139"/>
      <c r="AA267" s="83"/>
      <c r="AB267" s="83"/>
      <c r="AC267" s="83"/>
      <c r="AD267" s="83"/>
    </row>
    <row r="268" spans="1:30">
      <c r="A268" s="83"/>
      <c r="B268" s="83"/>
      <c r="C268" s="83"/>
      <c r="D268" s="83"/>
      <c r="E268" s="83"/>
      <c r="F268" s="83"/>
      <c r="G268" s="83"/>
      <c r="H268" s="83"/>
      <c r="I268" s="83"/>
      <c r="J268" s="139"/>
      <c r="K268" s="83"/>
      <c r="L268" s="139"/>
      <c r="M268" s="83"/>
      <c r="N268" s="139"/>
      <c r="O268" s="83"/>
      <c r="P268" s="139"/>
      <c r="Q268" s="83"/>
      <c r="R268" s="139"/>
      <c r="S268" s="83"/>
      <c r="T268" s="139"/>
      <c r="U268" s="83"/>
      <c r="V268" s="139"/>
      <c r="W268" s="83"/>
      <c r="X268" s="139"/>
      <c r="Y268" s="83"/>
      <c r="Z268" s="139"/>
      <c r="AA268" s="83"/>
      <c r="AB268" s="83"/>
      <c r="AC268" s="83"/>
      <c r="AD268" s="83"/>
    </row>
    <row r="269" spans="1:30">
      <c r="A269" s="83"/>
      <c r="B269" s="83"/>
      <c r="C269" s="83"/>
      <c r="D269" s="83"/>
      <c r="E269" s="83"/>
      <c r="F269" s="83"/>
      <c r="G269" s="83"/>
      <c r="H269" s="83"/>
      <c r="I269" s="83"/>
      <c r="J269" s="139"/>
      <c r="K269" s="83"/>
      <c r="L269" s="139"/>
      <c r="M269" s="83"/>
      <c r="N269" s="139"/>
      <c r="O269" s="83"/>
      <c r="P269" s="139"/>
      <c r="Q269" s="83"/>
      <c r="R269" s="139"/>
      <c r="S269" s="83"/>
      <c r="T269" s="139"/>
      <c r="U269" s="83"/>
      <c r="V269" s="139"/>
      <c r="W269" s="83"/>
      <c r="X269" s="139"/>
      <c r="Y269" s="83"/>
      <c r="Z269" s="139"/>
      <c r="AA269" s="83"/>
      <c r="AB269" s="83"/>
      <c r="AC269" s="83"/>
      <c r="AD269" s="83"/>
    </row>
    <row r="270" spans="1:30">
      <c r="A270" s="83"/>
      <c r="B270" s="83"/>
      <c r="C270" s="83"/>
      <c r="D270" s="83"/>
      <c r="E270" s="83"/>
      <c r="F270" s="83"/>
      <c r="G270" s="83"/>
      <c r="H270" s="83"/>
      <c r="I270" s="83"/>
      <c r="J270" s="139"/>
      <c r="K270" s="83"/>
      <c r="L270" s="139"/>
      <c r="M270" s="83"/>
      <c r="N270" s="139"/>
      <c r="O270" s="83"/>
      <c r="P270" s="139"/>
      <c r="Q270" s="83"/>
      <c r="R270" s="139"/>
      <c r="S270" s="83"/>
      <c r="T270" s="139"/>
      <c r="U270" s="83"/>
      <c r="V270" s="139"/>
      <c r="W270" s="83"/>
      <c r="X270" s="139"/>
      <c r="Y270" s="83"/>
      <c r="Z270" s="139"/>
      <c r="AA270" s="83"/>
      <c r="AB270" s="83"/>
      <c r="AC270" s="83"/>
      <c r="AD270" s="83"/>
    </row>
    <row r="271" spans="1:30">
      <c r="A271" s="83"/>
      <c r="B271" s="83"/>
      <c r="C271" s="83"/>
      <c r="D271" s="83"/>
      <c r="E271" s="83"/>
      <c r="F271" s="83"/>
      <c r="G271" s="83"/>
      <c r="H271" s="83"/>
      <c r="I271" s="83"/>
      <c r="J271" s="139"/>
      <c r="K271" s="83"/>
      <c r="L271" s="139"/>
      <c r="M271" s="83"/>
      <c r="N271" s="139"/>
      <c r="O271" s="83"/>
      <c r="P271" s="139"/>
      <c r="Q271" s="83"/>
      <c r="R271" s="139"/>
      <c r="S271" s="83"/>
      <c r="T271" s="139"/>
      <c r="U271" s="83"/>
      <c r="V271" s="139"/>
      <c r="W271" s="83"/>
      <c r="X271" s="139"/>
      <c r="Y271" s="83"/>
      <c r="Z271" s="139"/>
      <c r="AA271" s="83"/>
      <c r="AB271" s="83"/>
      <c r="AC271" s="83"/>
      <c r="AD271" s="83"/>
    </row>
    <row r="272" spans="1:30">
      <c r="A272" s="83"/>
      <c r="B272" s="83"/>
      <c r="C272" s="83"/>
      <c r="D272" s="83"/>
      <c r="E272" s="83"/>
      <c r="F272" s="83"/>
      <c r="G272" s="83"/>
      <c r="H272" s="83"/>
      <c r="I272" s="83"/>
      <c r="J272" s="139"/>
      <c r="K272" s="83"/>
      <c r="L272" s="139"/>
      <c r="M272" s="83"/>
      <c r="N272" s="139"/>
      <c r="O272" s="83"/>
      <c r="P272" s="139"/>
      <c r="Q272" s="83"/>
      <c r="R272" s="139"/>
      <c r="S272" s="83"/>
      <c r="T272" s="139"/>
      <c r="U272" s="83"/>
      <c r="V272" s="139"/>
      <c r="W272" s="83"/>
      <c r="X272" s="139"/>
      <c r="Y272" s="83"/>
      <c r="Z272" s="139"/>
      <c r="AA272" s="83"/>
      <c r="AB272" s="83"/>
      <c r="AC272" s="83"/>
      <c r="AD272" s="83"/>
    </row>
    <row r="273" spans="1:30">
      <c r="A273" s="83"/>
      <c r="B273" s="83"/>
      <c r="C273" s="83"/>
      <c r="D273" s="83"/>
      <c r="E273" s="83"/>
      <c r="F273" s="83"/>
      <c r="G273" s="83"/>
      <c r="H273" s="83"/>
      <c r="I273" s="83"/>
      <c r="J273" s="139"/>
      <c r="K273" s="83"/>
      <c r="L273" s="139"/>
      <c r="M273" s="83"/>
      <c r="N273" s="139"/>
      <c r="O273" s="83"/>
      <c r="P273" s="139"/>
      <c r="Q273" s="83"/>
      <c r="R273" s="139"/>
      <c r="S273" s="83"/>
      <c r="T273" s="139"/>
      <c r="U273" s="83"/>
      <c r="V273" s="139"/>
      <c r="W273" s="83"/>
      <c r="X273" s="139"/>
      <c r="Y273" s="83"/>
      <c r="Z273" s="139"/>
      <c r="AA273" s="83"/>
      <c r="AB273" s="83"/>
      <c r="AC273" s="83"/>
      <c r="AD273" s="83"/>
    </row>
    <row r="274" spans="1:30">
      <c r="A274" s="83"/>
      <c r="B274" s="83"/>
      <c r="C274" s="83"/>
      <c r="D274" s="83"/>
      <c r="E274" s="83"/>
      <c r="F274" s="83"/>
      <c r="G274" s="83"/>
      <c r="H274" s="83"/>
      <c r="I274" s="83"/>
      <c r="J274" s="139"/>
      <c r="K274" s="83"/>
      <c r="L274" s="139"/>
      <c r="M274" s="83"/>
      <c r="N274" s="139"/>
      <c r="O274" s="83"/>
      <c r="P274" s="139"/>
      <c r="Q274" s="83"/>
      <c r="R274" s="139"/>
      <c r="S274" s="83"/>
      <c r="T274" s="139"/>
      <c r="U274" s="83"/>
      <c r="V274" s="139"/>
      <c r="W274" s="83"/>
      <c r="X274" s="139"/>
      <c r="Y274" s="83"/>
      <c r="Z274" s="139"/>
      <c r="AA274" s="83"/>
      <c r="AB274" s="83"/>
      <c r="AC274" s="83"/>
      <c r="AD274" s="83"/>
    </row>
    <row r="275" spans="1:30">
      <c r="A275" s="83"/>
      <c r="B275" s="83"/>
      <c r="C275" s="83"/>
      <c r="D275" s="83"/>
      <c r="E275" s="83"/>
      <c r="F275" s="83"/>
      <c r="G275" s="83"/>
      <c r="H275" s="83"/>
      <c r="I275" s="83"/>
      <c r="J275" s="139"/>
      <c r="K275" s="83"/>
      <c r="L275" s="139"/>
      <c r="M275" s="83"/>
      <c r="N275" s="139"/>
      <c r="O275" s="83"/>
      <c r="P275" s="139"/>
      <c r="Q275" s="83"/>
      <c r="R275" s="139"/>
      <c r="S275" s="83"/>
      <c r="T275" s="139"/>
      <c r="U275" s="83"/>
      <c r="V275" s="139"/>
      <c r="W275" s="83"/>
      <c r="X275" s="139"/>
      <c r="Y275" s="83"/>
      <c r="Z275" s="139"/>
      <c r="AA275" s="83"/>
      <c r="AB275" s="83"/>
      <c r="AC275" s="83"/>
      <c r="AD275" s="83"/>
    </row>
    <row r="276" spans="1:30">
      <c r="A276" s="83"/>
      <c r="B276" s="83"/>
      <c r="C276" s="83"/>
      <c r="D276" s="83"/>
      <c r="E276" s="83"/>
      <c r="F276" s="83"/>
      <c r="G276" s="83"/>
      <c r="H276" s="83"/>
      <c r="I276" s="83"/>
      <c r="J276" s="139"/>
      <c r="K276" s="83"/>
      <c r="L276" s="139"/>
      <c r="M276" s="83"/>
      <c r="N276" s="139"/>
      <c r="O276" s="83"/>
      <c r="P276" s="139"/>
      <c r="Q276" s="83"/>
      <c r="R276" s="139"/>
      <c r="S276" s="83"/>
      <c r="T276" s="139"/>
      <c r="U276" s="83"/>
      <c r="V276" s="139"/>
      <c r="W276" s="83"/>
      <c r="X276" s="139"/>
      <c r="Y276" s="83"/>
      <c r="Z276" s="139"/>
      <c r="AA276" s="83"/>
      <c r="AB276" s="83"/>
      <c r="AC276" s="83"/>
      <c r="AD276" s="83"/>
    </row>
    <row r="277" spans="1:30">
      <c r="A277" s="83"/>
      <c r="B277" s="83"/>
      <c r="C277" s="83"/>
      <c r="D277" s="83"/>
      <c r="E277" s="83"/>
      <c r="F277" s="83"/>
      <c r="G277" s="83"/>
      <c r="H277" s="83"/>
      <c r="I277" s="83"/>
      <c r="J277" s="139"/>
      <c r="K277" s="83"/>
      <c r="L277" s="139"/>
      <c r="M277" s="83"/>
      <c r="N277" s="139"/>
      <c r="O277" s="83"/>
      <c r="P277" s="139"/>
      <c r="Q277" s="83"/>
      <c r="R277" s="139"/>
      <c r="S277" s="83"/>
      <c r="T277" s="139"/>
      <c r="U277" s="83"/>
      <c r="V277" s="139"/>
      <c r="W277" s="83"/>
      <c r="X277" s="139"/>
      <c r="Y277" s="83"/>
      <c r="Z277" s="139"/>
      <c r="AA277" s="83"/>
      <c r="AB277" s="83"/>
      <c r="AC277" s="83"/>
      <c r="AD277" s="83"/>
    </row>
    <row r="278" spans="1:30">
      <c r="A278" s="83"/>
      <c r="B278" s="83"/>
      <c r="C278" s="83"/>
      <c r="D278" s="83"/>
      <c r="E278" s="83"/>
      <c r="F278" s="83"/>
      <c r="G278" s="83"/>
      <c r="H278" s="83"/>
      <c r="I278" s="83"/>
      <c r="J278" s="139"/>
      <c r="K278" s="83"/>
      <c r="L278" s="139"/>
      <c r="M278" s="83"/>
      <c r="N278" s="139"/>
      <c r="O278" s="83"/>
      <c r="P278" s="139"/>
      <c r="Q278" s="83"/>
      <c r="R278" s="139"/>
      <c r="S278" s="83"/>
      <c r="T278" s="139"/>
      <c r="U278" s="83"/>
      <c r="V278" s="139"/>
      <c r="W278" s="83"/>
      <c r="X278" s="139"/>
      <c r="Y278" s="83"/>
      <c r="Z278" s="139"/>
      <c r="AA278" s="83"/>
      <c r="AB278" s="83"/>
      <c r="AC278" s="83"/>
      <c r="AD278" s="83"/>
    </row>
    <row r="279" spans="1:30">
      <c r="A279" s="83"/>
      <c r="B279" s="83"/>
      <c r="C279" s="83"/>
      <c r="D279" s="83"/>
      <c r="E279" s="83"/>
      <c r="F279" s="83"/>
      <c r="G279" s="83"/>
      <c r="H279" s="83"/>
      <c r="I279" s="83"/>
      <c r="J279" s="139"/>
      <c r="K279" s="83"/>
      <c r="L279" s="139"/>
      <c r="M279" s="83"/>
      <c r="N279" s="139"/>
      <c r="O279" s="83"/>
      <c r="P279" s="139"/>
      <c r="Q279" s="83"/>
      <c r="R279" s="139"/>
      <c r="S279" s="83"/>
      <c r="T279" s="139"/>
      <c r="U279" s="83"/>
      <c r="V279" s="139"/>
      <c r="W279" s="83"/>
      <c r="X279" s="139"/>
      <c r="Y279" s="83"/>
      <c r="Z279" s="139"/>
      <c r="AA279" s="83"/>
      <c r="AB279" s="83"/>
      <c r="AC279" s="83"/>
      <c r="AD279" s="83"/>
    </row>
    <row r="280" spans="1:30">
      <c r="A280" s="83"/>
      <c r="B280" s="83"/>
      <c r="C280" s="83"/>
      <c r="D280" s="83"/>
      <c r="E280" s="83"/>
      <c r="F280" s="83"/>
      <c r="G280" s="83"/>
      <c r="H280" s="83"/>
      <c r="I280" s="83"/>
      <c r="J280" s="139"/>
      <c r="K280" s="83"/>
      <c r="L280" s="139"/>
      <c r="M280" s="83"/>
      <c r="N280" s="139"/>
      <c r="O280" s="83"/>
      <c r="P280" s="139"/>
      <c r="Q280" s="83"/>
      <c r="R280" s="139"/>
      <c r="S280" s="83"/>
      <c r="T280" s="139"/>
      <c r="U280" s="83"/>
      <c r="V280" s="139"/>
      <c r="W280" s="83"/>
      <c r="X280" s="139"/>
      <c r="Y280" s="83"/>
      <c r="Z280" s="139"/>
      <c r="AA280" s="83"/>
      <c r="AB280" s="83"/>
      <c r="AC280" s="83"/>
      <c r="AD280" s="83"/>
    </row>
    <row r="281" spans="1:30">
      <c r="A281" s="83"/>
      <c r="B281" s="83"/>
      <c r="C281" s="83"/>
      <c r="D281" s="83"/>
      <c r="E281" s="83"/>
      <c r="F281" s="83"/>
      <c r="G281" s="83"/>
      <c r="H281" s="83"/>
      <c r="I281" s="83"/>
      <c r="J281" s="139"/>
      <c r="K281" s="83"/>
      <c r="L281" s="139"/>
      <c r="M281" s="83"/>
      <c r="N281" s="139"/>
      <c r="O281" s="83"/>
      <c r="P281" s="139"/>
      <c r="Q281" s="83"/>
      <c r="R281" s="139"/>
      <c r="S281" s="83"/>
      <c r="T281" s="139"/>
      <c r="U281" s="83"/>
      <c r="V281" s="139"/>
      <c r="W281" s="83"/>
      <c r="X281" s="139"/>
      <c r="Y281" s="83"/>
      <c r="Z281" s="139"/>
      <c r="AA281" s="83"/>
      <c r="AB281" s="83"/>
      <c r="AC281" s="83"/>
      <c r="AD281" s="83"/>
    </row>
    <row r="282" spans="1:30">
      <c r="A282" s="83"/>
      <c r="B282" s="83"/>
      <c r="C282" s="83"/>
      <c r="D282" s="83"/>
      <c r="E282" s="83"/>
      <c r="F282" s="83"/>
      <c r="G282" s="83"/>
      <c r="H282" s="83"/>
      <c r="I282" s="83"/>
      <c r="J282" s="139"/>
      <c r="K282" s="83"/>
      <c r="L282" s="139"/>
      <c r="M282" s="83"/>
      <c r="N282" s="139"/>
      <c r="O282" s="83"/>
      <c r="P282" s="139"/>
      <c r="Q282" s="83"/>
      <c r="R282" s="139"/>
      <c r="S282" s="83"/>
      <c r="T282" s="139"/>
      <c r="U282" s="83"/>
      <c r="V282" s="139"/>
      <c r="W282" s="83"/>
      <c r="X282" s="139"/>
      <c r="Y282" s="83"/>
      <c r="Z282" s="139"/>
      <c r="AA282" s="83"/>
      <c r="AB282" s="83"/>
      <c r="AC282" s="83"/>
      <c r="AD282" s="83"/>
    </row>
    <row r="283" spans="1:30">
      <c r="A283" s="83"/>
      <c r="B283" s="83"/>
      <c r="C283" s="83"/>
      <c r="D283" s="83"/>
      <c r="E283" s="83"/>
      <c r="F283" s="83"/>
      <c r="G283" s="83"/>
      <c r="H283" s="83"/>
      <c r="I283" s="83"/>
      <c r="J283" s="139"/>
      <c r="K283" s="83"/>
      <c r="L283" s="139"/>
      <c r="M283" s="83"/>
      <c r="N283" s="139"/>
      <c r="O283" s="83"/>
      <c r="P283" s="139"/>
      <c r="Q283" s="83"/>
      <c r="R283" s="139"/>
      <c r="S283" s="83"/>
      <c r="T283" s="139"/>
      <c r="U283" s="83"/>
      <c r="V283" s="139"/>
      <c r="W283" s="83"/>
      <c r="X283" s="139"/>
      <c r="Y283" s="83"/>
      <c r="Z283" s="139"/>
      <c r="AA283" s="83"/>
      <c r="AB283" s="83"/>
      <c r="AC283" s="83"/>
      <c r="AD283" s="83"/>
    </row>
    <row r="284" spans="1:30">
      <c r="A284" s="83"/>
      <c r="B284" s="83"/>
      <c r="C284" s="83"/>
      <c r="D284" s="83"/>
      <c r="E284" s="83"/>
      <c r="F284" s="83"/>
      <c r="G284" s="83"/>
      <c r="H284" s="83"/>
      <c r="I284" s="83"/>
      <c r="J284" s="139"/>
      <c r="K284" s="83"/>
      <c r="L284" s="139"/>
      <c r="M284" s="83"/>
      <c r="N284" s="139"/>
      <c r="O284" s="83"/>
      <c r="P284" s="139"/>
      <c r="Q284" s="83"/>
      <c r="R284" s="139"/>
      <c r="S284" s="83"/>
      <c r="T284" s="139"/>
      <c r="U284" s="83"/>
      <c r="V284" s="139"/>
      <c r="W284" s="83"/>
      <c r="X284" s="139"/>
      <c r="Y284" s="83"/>
      <c r="Z284" s="139"/>
      <c r="AA284" s="83"/>
      <c r="AB284" s="83"/>
      <c r="AC284" s="83"/>
      <c r="AD284" s="83"/>
    </row>
    <row r="285" spans="1:30">
      <c r="A285" s="83"/>
      <c r="B285" s="83"/>
      <c r="C285" s="83"/>
      <c r="D285" s="83"/>
      <c r="E285" s="83"/>
      <c r="F285" s="83"/>
      <c r="G285" s="83"/>
      <c r="H285" s="83"/>
      <c r="I285" s="83"/>
      <c r="J285" s="139"/>
      <c r="K285" s="83"/>
      <c r="L285" s="139"/>
      <c r="M285" s="83"/>
      <c r="N285" s="139"/>
      <c r="O285" s="83"/>
      <c r="P285" s="139"/>
      <c r="Q285" s="83"/>
      <c r="R285" s="139"/>
      <c r="S285" s="83"/>
      <c r="T285" s="139"/>
      <c r="U285" s="83"/>
      <c r="V285" s="139"/>
      <c r="W285" s="83"/>
      <c r="X285" s="139"/>
      <c r="Y285" s="83"/>
      <c r="Z285" s="139"/>
      <c r="AA285" s="83"/>
      <c r="AB285" s="83"/>
      <c r="AC285" s="83"/>
      <c r="AD285" s="83"/>
    </row>
    <row r="286" spans="1:30">
      <c r="A286" s="83"/>
      <c r="B286" s="83"/>
      <c r="C286" s="83"/>
      <c r="D286" s="83"/>
      <c r="E286" s="83"/>
      <c r="F286" s="83"/>
      <c r="G286" s="83"/>
      <c r="H286" s="83"/>
      <c r="I286" s="83"/>
      <c r="J286" s="139"/>
      <c r="K286" s="83"/>
      <c r="L286" s="139"/>
      <c r="M286" s="83"/>
      <c r="N286" s="139"/>
      <c r="O286" s="83"/>
      <c r="P286" s="139"/>
      <c r="Q286" s="83"/>
      <c r="R286" s="139"/>
      <c r="S286" s="83"/>
      <c r="T286" s="139"/>
      <c r="U286" s="83"/>
      <c r="V286" s="139"/>
      <c r="W286" s="83"/>
      <c r="X286" s="139"/>
      <c r="Y286" s="83"/>
      <c r="Z286" s="139"/>
      <c r="AA286" s="83"/>
      <c r="AB286" s="83"/>
      <c r="AC286" s="83"/>
      <c r="AD286" s="83"/>
    </row>
    <row r="287" spans="1:30">
      <c r="A287" s="83"/>
      <c r="B287" s="83"/>
      <c r="C287" s="83"/>
      <c r="D287" s="83"/>
      <c r="E287" s="83"/>
      <c r="F287" s="83"/>
      <c r="G287" s="83"/>
      <c r="H287" s="83"/>
      <c r="I287" s="83"/>
      <c r="J287" s="139"/>
      <c r="K287" s="83"/>
      <c r="L287" s="139"/>
      <c r="M287" s="83"/>
      <c r="N287" s="139"/>
      <c r="O287" s="83"/>
      <c r="P287" s="139"/>
      <c r="Q287" s="83"/>
      <c r="R287" s="139"/>
      <c r="S287" s="83"/>
      <c r="T287" s="139"/>
      <c r="U287" s="83"/>
      <c r="V287" s="139"/>
      <c r="W287" s="83"/>
      <c r="X287" s="139"/>
      <c r="Y287" s="83"/>
      <c r="Z287" s="139"/>
      <c r="AA287" s="83"/>
      <c r="AB287" s="83"/>
      <c r="AC287" s="83"/>
      <c r="AD287" s="83"/>
    </row>
    <row r="288" spans="1:30">
      <c r="A288" s="83"/>
      <c r="B288" s="83"/>
      <c r="C288" s="83"/>
      <c r="D288" s="83"/>
      <c r="E288" s="83"/>
      <c r="F288" s="83"/>
      <c r="G288" s="83"/>
      <c r="H288" s="83"/>
      <c r="I288" s="83"/>
      <c r="J288" s="139"/>
      <c r="K288" s="83"/>
      <c r="L288" s="139"/>
      <c r="M288" s="83"/>
      <c r="N288" s="139"/>
      <c r="O288" s="83"/>
      <c r="P288" s="139"/>
      <c r="Q288" s="83"/>
      <c r="R288" s="139"/>
      <c r="S288" s="83"/>
      <c r="T288" s="139"/>
      <c r="U288" s="83"/>
      <c r="V288" s="139"/>
      <c r="W288" s="83"/>
      <c r="X288" s="139"/>
      <c r="Y288" s="83"/>
      <c r="Z288" s="139"/>
      <c r="AA288" s="83"/>
      <c r="AB288" s="83"/>
      <c r="AC288" s="83"/>
      <c r="AD288" s="83"/>
    </row>
    <row r="289" spans="1:30">
      <c r="A289" s="83"/>
      <c r="B289" s="83"/>
      <c r="C289" s="83"/>
      <c r="D289" s="83"/>
      <c r="E289" s="83"/>
      <c r="F289" s="83"/>
      <c r="G289" s="83"/>
      <c r="H289" s="83"/>
      <c r="I289" s="83"/>
      <c r="J289" s="139"/>
      <c r="K289" s="83"/>
      <c r="L289" s="139"/>
      <c r="M289" s="83"/>
      <c r="N289" s="139"/>
      <c r="O289" s="83"/>
      <c r="P289" s="139"/>
      <c r="Q289" s="83"/>
      <c r="R289" s="139"/>
      <c r="S289" s="83"/>
      <c r="T289" s="139"/>
      <c r="U289" s="83"/>
      <c r="V289" s="139"/>
      <c r="W289" s="83"/>
      <c r="X289" s="139"/>
      <c r="Y289" s="83"/>
      <c r="Z289" s="139"/>
      <c r="AA289" s="83"/>
      <c r="AB289" s="83"/>
      <c r="AC289" s="83"/>
      <c r="AD289" s="83"/>
    </row>
    <row r="290" spans="1:30">
      <c r="A290" s="83"/>
      <c r="B290" s="83"/>
      <c r="C290" s="83"/>
      <c r="D290" s="83"/>
      <c r="E290" s="83"/>
      <c r="F290" s="83"/>
      <c r="G290" s="83"/>
      <c r="H290" s="83"/>
      <c r="I290" s="83"/>
      <c r="J290" s="139"/>
      <c r="K290" s="83"/>
      <c r="L290" s="139"/>
      <c r="M290" s="83"/>
      <c r="N290" s="139"/>
      <c r="O290" s="83"/>
      <c r="P290" s="139"/>
      <c r="Q290" s="83"/>
      <c r="R290" s="139"/>
      <c r="S290" s="83"/>
      <c r="T290" s="139"/>
      <c r="U290" s="83"/>
      <c r="V290" s="139"/>
      <c r="W290" s="83"/>
      <c r="X290" s="139"/>
      <c r="Y290" s="83"/>
      <c r="Z290" s="139"/>
      <c r="AA290" s="83"/>
      <c r="AB290" s="83"/>
      <c r="AC290" s="83"/>
      <c r="AD290" s="83"/>
    </row>
    <row r="291" spans="1:30">
      <c r="A291" s="83"/>
      <c r="B291" s="83"/>
      <c r="C291" s="83"/>
      <c r="D291" s="83"/>
      <c r="E291" s="83"/>
      <c r="F291" s="83"/>
      <c r="G291" s="83"/>
      <c r="H291" s="83"/>
      <c r="I291" s="83"/>
      <c r="J291" s="139"/>
      <c r="K291" s="83"/>
      <c r="L291" s="139"/>
      <c r="M291" s="83"/>
      <c r="N291" s="139"/>
      <c r="O291" s="83"/>
      <c r="P291" s="139"/>
      <c r="Q291" s="83"/>
      <c r="R291" s="139"/>
      <c r="S291" s="83"/>
      <c r="T291" s="139"/>
      <c r="U291" s="83"/>
      <c r="V291" s="139"/>
      <c r="W291" s="83"/>
      <c r="X291" s="139"/>
      <c r="Y291" s="83"/>
      <c r="Z291" s="139"/>
      <c r="AA291" s="83"/>
      <c r="AB291" s="83"/>
      <c r="AC291" s="83"/>
      <c r="AD291" s="83"/>
    </row>
    <row r="292" spans="1:30">
      <c r="A292" s="83"/>
      <c r="B292" s="83"/>
      <c r="C292" s="83"/>
      <c r="D292" s="83"/>
      <c r="E292" s="83"/>
      <c r="F292" s="83"/>
      <c r="G292" s="83"/>
      <c r="H292" s="83"/>
      <c r="I292" s="83"/>
      <c r="J292" s="139"/>
      <c r="K292" s="83"/>
      <c r="L292" s="139"/>
      <c r="M292" s="83"/>
      <c r="N292" s="139"/>
      <c r="O292" s="83"/>
      <c r="P292" s="139"/>
      <c r="Q292" s="83"/>
      <c r="R292" s="139"/>
      <c r="S292" s="83"/>
      <c r="T292" s="139"/>
      <c r="U292" s="83"/>
      <c r="V292" s="139"/>
      <c r="W292" s="83"/>
      <c r="X292" s="139"/>
      <c r="Y292" s="83"/>
      <c r="Z292" s="139"/>
      <c r="AA292" s="83"/>
      <c r="AB292" s="83"/>
      <c r="AC292" s="83"/>
      <c r="AD292" s="83"/>
    </row>
    <row r="293" spans="1:30">
      <c r="A293" s="83"/>
      <c r="B293" s="83"/>
      <c r="C293" s="83"/>
      <c r="D293" s="83"/>
      <c r="E293" s="83"/>
      <c r="F293" s="83"/>
      <c r="G293" s="83"/>
      <c r="H293" s="83"/>
      <c r="I293" s="83"/>
      <c r="J293" s="139"/>
      <c r="K293" s="83"/>
      <c r="L293" s="139"/>
      <c r="M293" s="83"/>
      <c r="N293" s="139"/>
      <c r="O293" s="83"/>
      <c r="P293" s="139"/>
      <c r="Q293" s="83"/>
      <c r="R293" s="139"/>
      <c r="S293" s="83"/>
      <c r="T293" s="139"/>
      <c r="U293" s="83"/>
      <c r="V293" s="139"/>
      <c r="W293" s="83"/>
      <c r="X293" s="139"/>
      <c r="Y293" s="83"/>
      <c r="Z293" s="139"/>
      <c r="AA293" s="83"/>
      <c r="AB293" s="83"/>
      <c r="AC293" s="83"/>
      <c r="AD293" s="83"/>
    </row>
    <row r="294" spans="1:30">
      <c r="A294" s="83"/>
      <c r="B294" s="83"/>
      <c r="C294" s="83"/>
      <c r="D294" s="83"/>
      <c r="E294" s="83"/>
      <c r="F294" s="83"/>
      <c r="G294" s="83"/>
      <c r="H294" s="83"/>
      <c r="I294" s="83"/>
      <c r="J294" s="139"/>
      <c r="K294" s="83"/>
      <c r="L294" s="139"/>
      <c r="M294" s="83"/>
      <c r="N294" s="139"/>
      <c r="O294" s="83"/>
      <c r="P294" s="139"/>
      <c r="Q294" s="83"/>
      <c r="R294" s="139"/>
      <c r="S294" s="83"/>
      <c r="T294" s="139"/>
      <c r="U294" s="83"/>
      <c r="V294" s="139"/>
      <c r="W294" s="83"/>
      <c r="X294" s="139"/>
      <c r="Y294" s="83"/>
      <c r="Z294" s="139"/>
      <c r="AA294" s="83"/>
      <c r="AB294" s="83"/>
      <c r="AC294" s="83"/>
      <c r="AD294" s="83"/>
    </row>
    <row r="295" spans="1:30">
      <c r="A295" s="83"/>
      <c r="B295" s="83"/>
      <c r="C295" s="83"/>
      <c r="D295" s="83"/>
      <c r="E295" s="83"/>
      <c r="F295" s="83"/>
      <c r="G295" s="83"/>
      <c r="H295" s="83"/>
      <c r="I295" s="83"/>
      <c r="J295" s="139"/>
      <c r="K295" s="83"/>
      <c r="L295" s="139"/>
      <c r="M295" s="83"/>
      <c r="N295" s="139"/>
      <c r="O295" s="83"/>
      <c r="P295" s="139"/>
      <c r="Q295" s="83"/>
      <c r="R295" s="139"/>
      <c r="S295" s="83"/>
      <c r="T295" s="139"/>
      <c r="U295" s="83"/>
      <c r="V295" s="139"/>
      <c r="W295" s="83"/>
      <c r="X295" s="139"/>
      <c r="Y295" s="83"/>
      <c r="Z295" s="139"/>
      <c r="AA295" s="83"/>
      <c r="AB295" s="83"/>
      <c r="AC295" s="83"/>
      <c r="AD295" s="83"/>
    </row>
    <row r="296" spans="1:30">
      <c r="A296" s="83"/>
      <c r="B296" s="83"/>
      <c r="C296" s="83"/>
      <c r="D296" s="83"/>
      <c r="E296" s="83"/>
      <c r="F296" s="83"/>
      <c r="G296" s="83"/>
      <c r="H296" s="83"/>
      <c r="I296" s="83"/>
      <c r="J296" s="139"/>
      <c r="K296" s="83"/>
      <c r="L296" s="139"/>
      <c r="M296" s="83"/>
      <c r="N296" s="139"/>
      <c r="O296" s="83"/>
      <c r="P296" s="139"/>
      <c r="Q296" s="83"/>
      <c r="R296" s="139"/>
      <c r="S296" s="83"/>
      <c r="T296" s="139"/>
      <c r="U296" s="83"/>
      <c r="V296" s="139"/>
      <c r="W296" s="83"/>
      <c r="X296" s="139"/>
      <c r="Y296" s="83"/>
      <c r="Z296" s="139"/>
      <c r="AA296" s="83"/>
      <c r="AB296" s="83"/>
      <c r="AC296" s="83"/>
      <c r="AD296" s="83"/>
    </row>
    <row r="297" spans="1:30">
      <c r="A297" s="83"/>
      <c r="B297" s="83"/>
      <c r="C297" s="83"/>
      <c r="D297" s="83"/>
      <c r="E297" s="83"/>
      <c r="F297" s="83"/>
      <c r="G297" s="83"/>
      <c r="H297" s="83"/>
      <c r="I297" s="83"/>
      <c r="J297" s="139"/>
      <c r="K297" s="83"/>
      <c r="L297" s="139"/>
      <c r="M297" s="83"/>
      <c r="N297" s="139"/>
      <c r="O297" s="83"/>
      <c r="P297" s="139"/>
      <c r="Q297" s="83"/>
      <c r="R297" s="139"/>
      <c r="S297" s="83"/>
      <c r="T297" s="139"/>
      <c r="U297" s="83"/>
      <c r="V297" s="139"/>
      <c r="W297" s="83"/>
      <c r="X297" s="139"/>
      <c r="Y297" s="83"/>
      <c r="Z297" s="139"/>
      <c r="AA297" s="83"/>
      <c r="AB297" s="83"/>
      <c r="AC297" s="83"/>
      <c r="AD297" s="83"/>
    </row>
    <row r="298" spans="1:30">
      <c r="A298" s="83"/>
      <c r="B298" s="83"/>
      <c r="C298" s="83"/>
      <c r="D298" s="83"/>
      <c r="E298" s="83"/>
      <c r="F298" s="83"/>
      <c r="G298" s="83"/>
      <c r="H298" s="83"/>
      <c r="I298" s="83"/>
      <c r="J298" s="139"/>
      <c r="K298" s="83"/>
      <c r="L298" s="139"/>
      <c r="M298" s="83"/>
      <c r="N298" s="139"/>
      <c r="O298" s="83"/>
      <c r="P298" s="139"/>
      <c r="Q298" s="83"/>
      <c r="R298" s="139"/>
      <c r="S298" s="83"/>
      <c r="T298" s="139"/>
      <c r="U298" s="83"/>
      <c r="V298" s="139"/>
      <c r="W298" s="83"/>
      <c r="X298" s="139"/>
      <c r="Y298" s="83"/>
      <c r="Z298" s="139"/>
      <c r="AA298" s="83"/>
      <c r="AB298" s="83"/>
      <c r="AC298" s="83"/>
      <c r="AD298" s="83"/>
    </row>
    <row r="299" spans="1:30">
      <c r="A299" s="83"/>
      <c r="B299" s="83"/>
      <c r="C299" s="83"/>
      <c r="D299" s="83"/>
      <c r="E299" s="83"/>
      <c r="F299" s="83"/>
      <c r="G299" s="83"/>
      <c r="H299" s="83"/>
      <c r="I299" s="83"/>
      <c r="J299" s="139"/>
      <c r="K299" s="83"/>
      <c r="L299" s="139"/>
      <c r="M299" s="83"/>
      <c r="N299" s="139"/>
      <c r="O299" s="83"/>
      <c r="P299" s="139"/>
      <c r="Q299" s="83"/>
      <c r="R299" s="139"/>
      <c r="S299" s="83"/>
      <c r="T299" s="139"/>
      <c r="U299" s="83"/>
      <c r="V299" s="139"/>
      <c r="W299" s="83"/>
      <c r="X299" s="139"/>
      <c r="Y299" s="83"/>
      <c r="Z299" s="139"/>
      <c r="AA299" s="83"/>
      <c r="AB299" s="83"/>
      <c r="AC299" s="83"/>
      <c r="AD299" s="83"/>
    </row>
    <row r="300" spans="1:30">
      <c r="A300" s="83"/>
      <c r="B300" s="83"/>
      <c r="C300" s="83"/>
      <c r="D300" s="83"/>
      <c r="E300" s="83"/>
      <c r="F300" s="83"/>
      <c r="G300" s="83"/>
      <c r="H300" s="83"/>
      <c r="I300" s="83"/>
      <c r="J300" s="139"/>
      <c r="K300" s="83"/>
      <c r="L300" s="139"/>
      <c r="M300" s="83"/>
      <c r="N300" s="139"/>
      <c r="O300" s="83"/>
      <c r="P300" s="139"/>
      <c r="Q300" s="83"/>
      <c r="R300" s="139"/>
      <c r="S300" s="83"/>
      <c r="T300" s="139"/>
      <c r="U300" s="83"/>
      <c r="V300" s="139"/>
      <c r="W300" s="83"/>
      <c r="X300" s="139"/>
      <c r="Y300" s="83"/>
      <c r="Z300" s="139"/>
      <c r="AA300" s="83"/>
      <c r="AB300" s="83"/>
      <c r="AC300" s="83"/>
      <c r="AD300" s="83"/>
    </row>
    <row r="301" spans="1:30">
      <c r="A301" s="83"/>
      <c r="B301" s="83"/>
      <c r="C301" s="83"/>
      <c r="D301" s="83"/>
      <c r="E301" s="83"/>
      <c r="F301" s="83"/>
      <c r="G301" s="83"/>
      <c r="H301" s="83"/>
      <c r="I301" s="83"/>
      <c r="J301" s="139"/>
      <c r="K301" s="83"/>
      <c r="L301" s="139"/>
      <c r="M301" s="83"/>
      <c r="N301" s="139"/>
      <c r="O301" s="83"/>
      <c r="P301" s="139"/>
      <c r="Q301" s="83"/>
      <c r="R301" s="139"/>
      <c r="S301" s="83"/>
      <c r="T301" s="139"/>
      <c r="U301" s="83"/>
      <c r="V301" s="139"/>
      <c r="W301" s="83"/>
      <c r="X301" s="139"/>
      <c r="Y301" s="83"/>
      <c r="Z301" s="139"/>
      <c r="AA301" s="83"/>
      <c r="AB301" s="83"/>
      <c r="AC301" s="83"/>
      <c r="AD301" s="83"/>
    </row>
    <row r="302" spans="1:30">
      <c r="A302" s="83"/>
      <c r="B302" s="83"/>
      <c r="C302" s="83"/>
      <c r="D302" s="83"/>
      <c r="E302" s="83"/>
      <c r="F302" s="83"/>
      <c r="G302" s="83"/>
      <c r="H302" s="83"/>
      <c r="I302" s="83"/>
      <c r="J302" s="139"/>
      <c r="K302" s="83"/>
      <c r="L302" s="139"/>
      <c r="M302" s="83"/>
      <c r="N302" s="139"/>
      <c r="O302" s="83"/>
      <c r="P302" s="139"/>
      <c r="Q302" s="83"/>
      <c r="R302" s="139"/>
      <c r="S302" s="83"/>
      <c r="T302" s="139"/>
      <c r="U302" s="83"/>
      <c r="V302" s="139"/>
      <c r="W302" s="83"/>
      <c r="X302" s="139"/>
      <c r="Y302" s="83"/>
      <c r="Z302" s="139"/>
      <c r="AA302" s="83"/>
      <c r="AB302" s="83"/>
      <c r="AC302" s="83"/>
      <c r="AD302" s="83"/>
    </row>
    <row r="303" spans="1:30">
      <c r="A303" s="83"/>
      <c r="B303" s="83"/>
      <c r="C303" s="83"/>
      <c r="D303" s="83"/>
      <c r="E303" s="83"/>
      <c r="F303" s="83"/>
      <c r="G303" s="83"/>
      <c r="H303" s="83"/>
      <c r="I303" s="83"/>
      <c r="J303" s="139"/>
      <c r="K303" s="83"/>
      <c r="L303" s="139"/>
      <c r="M303" s="83"/>
      <c r="N303" s="139"/>
      <c r="O303" s="83"/>
      <c r="P303" s="139"/>
      <c r="Q303" s="83"/>
      <c r="R303" s="139"/>
      <c r="S303" s="83"/>
      <c r="T303" s="139"/>
      <c r="U303" s="83"/>
      <c r="V303" s="139"/>
      <c r="W303" s="83"/>
      <c r="X303" s="139"/>
      <c r="Y303" s="83"/>
      <c r="Z303" s="139"/>
      <c r="AA303" s="83"/>
      <c r="AB303" s="83"/>
      <c r="AC303" s="83"/>
      <c r="AD303" s="83"/>
    </row>
    <row r="304" spans="1:30">
      <c r="A304" s="83"/>
      <c r="B304" s="83"/>
      <c r="C304" s="83"/>
      <c r="D304" s="83"/>
      <c r="E304" s="83"/>
      <c r="F304" s="83"/>
      <c r="G304" s="83"/>
      <c r="H304" s="83"/>
      <c r="I304" s="83"/>
      <c r="J304" s="139"/>
      <c r="K304" s="83"/>
      <c r="L304" s="139"/>
      <c r="M304" s="83"/>
      <c r="N304" s="139"/>
      <c r="O304" s="83"/>
      <c r="P304" s="139"/>
      <c r="Q304" s="83"/>
      <c r="R304" s="139"/>
      <c r="S304" s="83"/>
      <c r="T304" s="139"/>
      <c r="U304" s="83"/>
      <c r="V304" s="139"/>
      <c r="W304" s="83"/>
      <c r="X304" s="139"/>
      <c r="Y304" s="83"/>
      <c r="Z304" s="139"/>
      <c r="AA304" s="83"/>
      <c r="AB304" s="83"/>
      <c r="AC304" s="83"/>
      <c r="AD304" s="83"/>
    </row>
    <row r="305" spans="1:30">
      <c r="A305" s="83"/>
      <c r="B305" s="83"/>
      <c r="C305" s="83"/>
      <c r="D305" s="83"/>
      <c r="E305" s="83"/>
      <c r="F305" s="83"/>
      <c r="G305" s="83"/>
      <c r="H305" s="83"/>
      <c r="I305" s="83"/>
      <c r="J305" s="139"/>
      <c r="K305" s="83"/>
      <c r="L305" s="139"/>
      <c r="M305" s="83"/>
      <c r="N305" s="139"/>
      <c r="O305" s="83"/>
      <c r="P305" s="139"/>
      <c r="Q305" s="83"/>
      <c r="R305" s="139"/>
      <c r="S305" s="83"/>
      <c r="T305" s="139"/>
      <c r="U305" s="83"/>
      <c r="V305" s="139"/>
      <c r="W305" s="83"/>
      <c r="X305" s="139"/>
      <c r="Y305" s="83"/>
      <c r="Z305" s="139"/>
      <c r="AA305" s="83"/>
      <c r="AB305" s="83"/>
      <c r="AC305" s="83"/>
      <c r="AD305" s="83"/>
    </row>
    <row r="306" spans="1:30">
      <c r="A306" s="83"/>
      <c r="B306" s="83"/>
      <c r="C306" s="83"/>
      <c r="D306" s="83"/>
      <c r="E306" s="83"/>
      <c r="F306" s="83"/>
      <c r="G306" s="83"/>
      <c r="H306" s="83"/>
      <c r="I306" s="83"/>
      <c r="J306" s="139"/>
      <c r="K306" s="83"/>
      <c r="L306" s="139"/>
      <c r="M306" s="83"/>
      <c r="N306" s="139"/>
      <c r="O306" s="83"/>
      <c r="P306" s="139"/>
      <c r="Q306" s="83"/>
      <c r="R306" s="139"/>
      <c r="S306" s="83"/>
      <c r="T306" s="139"/>
      <c r="U306" s="83"/>
      <c r="V306" s="139"/>
      <c r="W306" s="83"/>
      <c r="X306" s="139"/>
      <c r="Y306" s="83"/>
      <c r="Z306" s="139"/>
      <c r="AA306" s="83"/>
      <c r="AB306" s="83"/>
      <c r="AC306" s="83"/>
      <c r="AD306" s="83"/>
    </row>
    <row r="307" spans="1:30">
      <c r="A307" s="83"/>
      <c r="B307" s="83"/>
      <c r="C307" s="83"/>
      <c r="D307" s="83"/>
      <c r="E307" s="83"/>
      <c r="F307" s="83"/>
      <c r="G307" s="83"/>
      <c r="H307" s="83"/>
      <c r="I307" s="83"/>
      <c r="J307" s="139"/>
      <c r="K307" s="83"/>
      <c r="L307" s="139"/>
      <c r="M307" s="83"/>
      <c r="N307" s="139"/>
      <c r="O307" s="83"/>
      <c r="P307" s="139"/>
      <c r="Q307" s="83"/>
      <c r="R307" s="139"/>
      <c r="S307" s="83"/>
      <c r="T307" s="139"/>
      <c r="U307" s="83"/>
      <c r="V307" s="139"/>
      <c r="W307" s="83"/>
      <c r="X307" s="139"/>
      <c r="Y307" s="83"/>
      <c r="Z307" s="139"/>
      <c r="AA307" s="83"/>
      <c r="AB307" s="83"/>
      <c r="AC307" s="83"/>
      <c r="AD307" s="83"/>
    </row>
    <row r="308" spans="1:30">
      <c r="A308" s="83"/>
      <c r="B308" s="83"/>
      <c r="C308" s="83"/>
      <c r="D308" s="83"/>
      <c r="E308" s="83"/>
      <c r="F308" s="83"/>
      <c r="G308" s="83"/>
      <c r="H308" s="83"/>
      <c r="I308" s="83"/>
      <c r="J308" s="139"/>
      <c r="K308" s="83"/>
      <c r="L308" s="139"/>
      <c r="M308" s="83"/>
      <c r="N308" s="139"/>
      <c r="O308" s="83"/>
      <c r="P308" s="139"/>
      <c r="Q308" s="83"/>
      <c r="R308" s="139"/>
      <c r="S308" s="83"/>
      <c r="T308" s="139"/>
      <c r="U308" s="83"/>
      <c r="V308" s="139"/>
      <c r="W308" s="83"/>
      <c r="X308" s="139"/>
      <c r="Y308" s="83"/>
      <c r="Z308" s="139"/>
      <c r="AA308" s="83"/>
      <c r="AB308" s="83"/>
      <c r="AC308" s="83"/>
      <c r="AD308" s="83"/>
    </row>
    <row r="309" spans="1:30">
      <c r="A309" s="83"/>
      <c r="B309" s="83"/>
      <c r="C309" s="83"/>
      <c r="D309" s="83"/>
      <c r="E309" s="83"/>
      <c r="F309" s="83"/>
      <c r="G309" s="83"/>
      <c r="H309" s="83"/>
      <c r="I309" s="83"/>
      <c r="J309" s="139"/>
      <c r="K309" s="83"/>
      <c r="L309" s="139"/>
      <c r="M309" s="83"/>
      <c r="N309" s="139"/>
      <c r="O309" s="83"/>
      <c r="P309" s="139"/>
      <c r="Q309" s="83"/>
      <c r="R309" s="139"/>
      <c r="S309" s="83"/>
      <c r="T309" s="139"/>
      <c r="U309" s="83"/>
      <c r="V309" s="139"/>
      <c r="W309" s="83"/>
      <c r="X309" s="139"/>
      <c r="Y309" s="83"/>
      <c r="Z309" s="139"/>
      <c r="AA309" s="83"/>
      <c r="AB309" s="83"/>
      <c r="AC309" s="83"/>
      <c r="AD309" s="83"/>
    </row>
    <row r="310" spans="1:30">
      <c r="A310" s="83"/>
      <c r="B310" s="83"/>
      <c r="C310" s="83"/>
      <c r="D310" s="83"/>
      <c r="E310" s="83"/>
      <c r="F310" s="83"/>
      <c r="G310" s="83"/>
      <c r="H310" s="83"/>
      <c r="I310" s="83"/>
      <c r="J310" s="139"/>
      <c r="K310" s="83"/>
      <c r="L310" s="139"/>
      <c r="M310" s="83"/>
      <c r="N310" s="139"/>
      <c r="O310" s="83"/>
      <c r="P310" s="139"/>
      <c r="Q310" s="83"/>
      <c r="R310" s="139"/>
      <c r="S310" s="83"/>
      <c r="T310" s="139"/>
      <c r="U310" s="83"/>
      <c r="V310" s="139"/>
      <c r="W310" s="83"/>
      <c r="X310" s="139"/>
      <c r="Y310" s="83"/>
      <c r="Z310" s="139"/>
      <c r="AA310" s="83"/>
      <c r="AB310" s="83"/>
      <c r="AC310" s="83"/>
      <c r="AD310" s="83"/>
    </row>
    <row r="311" spans="1:30">
      <c r="A311" s="83"/>
      <c r="B311" s="83"/>
      <c r="C311" s="83"/>
      <c r="D311" s="83"/>
      <c r="E311" s="83"/>
      <c r="F311" s="83"/>
      <c r="G311" s="83"/>
      <c r="H311" s="83"/>
      <c r="I311" s="83"/>
      <c r="J311" s="139"/>
      <c r="K311" s="83"/>
      <c r="L311" s="139"/>
      <c r="M311" s="83"/>
      <c r="N311" s="139"/>
      <c r="O311" s="83"/>
      <c r="P311" s="139"/>
      <c r="Q311" s="83"/>
      <c r="R311" s="139"/>
      <c r="S311" s="83"/>
      <c r="T311" s="139"/>
      <c r="U311" s="83"/>
      <c r="V311" s="139"/>
      <c r="W311" s="83"/>
      <c r="X311" s="139"/>
      <c r="Y311" s="83"/>
      <c r="Z311" s="139"/>
      <c r="AA311" s="83"/>
      <c r="AB311" s="83"/>
      <c r="AC311" s="83"/>
      <c r="AD311" s="83"/>
    </row>
    <row r="312" spans="1:30">
      <c r="A312" s="83"/>
      <c r="B312" s="83"/>
      <c r="C312" s="83"/>
      <c r="D312" s="83"/>
      <c r="E312" s="83"/>
      <c r="F312" s="83"/>
      <c r="G312" s="83"/>
      <c r="H312" s="83"/>
      <c r="I312" s="83"/>
      <c r="J312" s="139"/>
      <c r="K312" s="83"/>
      <c r="L312" s="139"/>
      <c r="M312" s="83"/>
      <c r="N312" s="139"/>
      <c r="O312" s="83"/>
      <c r="P312" s="139"/>
      <c r="Q312" s="83"/>
      <c r="R312" s="139"/>
      <c r="S312" s="83"/>
      <c r="T312" s="139"/>
      <c r="U312" s="83"/>
      <c r="V312" s="139"/>
      <c r="W312" s="83"/>
      <c r="X312" s="139"/>
      <c r="Y312" s="83"/>
      <c r="Z312" s="139"/>
      <c r="AA312" s="83"/>
      <c r="AB312" s="83"/>
      <c r="AC312" s="83"/>
      <c r="AD312" s="83"/>
    </row>
    <row r="313" spans="1:30">
      <c r="A313" s="83"/>
      <c r="B313" s="83"/>
      <c r="C313" s="83"/>
      <c r="D313" s="83"/>
      <c r="E313" s="83"/>
      <c r="F313" s="83"/>
      <c r="G313" s="83"/>
      <c r="H313" s="83"/>
      <c r="I313" s="83"/>
      <c r="J313" s="139"/>
      <c r="K313" s="83"/>
      <c r="L313" s="139"/>
      <c r="M313" s="83"/>
      <c r="N313" s="139"/>
      <c r="O313" s="83"/>
      <c r="P313" s="139"/>
      <c r="Q313" s="83"/>
      <c r="R313" s="139"/>
      <c r="S313" s="83"/>
      <c r="T313" s="139"/>
      <c r="U313" s="83"/>
      <c r="V313" s="139"/>
      <c r="W313" s="83"/>
      <c r="X313" s="139"/>
      <c r="Y313" s="83"/>
      <c r="Z313" s="139"/>
      <c r="AA313" s="83"/>
      <c r="AB313" s="83"/>
      <c r="AC313" s="83"/>
      <c r="AD313" s="83"/>
    </row>
    <row r="314" spans="1:30">
      <c r="A314" s="83"/>
      <c r="B314" s="83"/>
      <c r="C314" s="83"/>
      <c r="D314" s="83"/>
      <c r="E314" s="83"/>
      <c r="F314" s="83"/>
      <c r="G314" s="83"/>
      <c r="H314" s="83"/>
      <c r="I314" s="83"/>
      <c r="J314" s="139"/>
      <c r="K314" s="83"/>
      <c r="L314" s="139"/>
      <c r="M314" s="83"/>
      <c r="N314" s="139"/>
      <c r="O314" s="83"/>
      <c r="P314" s="139"/>
      <c r="Q314" s="83"/>
      <c r="R314" s="139"/>
      <c r="S314" s="83"/>
      <c r="T314" s="139"/>
      <c r="U314" s="83"/>
      <c r="V314" s="139"/>
      <c r="W314" s="83"/>
      <c r="X314" s="139"/>
      <c r="Y314" s="83"/>
      <c r="Z314" s="139"/>
      <c r="AA314" s="83"/>
      <c r="AB314" s="83"/>
      <c r="AC314" s="83"/>
      <c r="AD314" s="83"/>
    </row>
    <row r="315" spans="1:30">
      <c r="A315" s="83"/>
      <c r="B315" s="83"/>
      <c r="C315" s="83"/>
      <c r="D315" s="83"/>
      <c r="E315" s="83"/>
      <c r="F315" s="83"/>
      <c r="G315" s="83"/>
      <c r="H315" s="83"/>
      <c r="I315" s="83"/>
      <c r="J315" s="139"/>
      <c r="K315" s="83"/>
      <c r="L315" s="139"/>
      <c r="M315" s="83"/>
      <c r="N315" s="139"/>
      <c r="O315" s="83"/>
      <c r="P315" s="139"/>
      <c r="Q315" s="83"/>
      <c r="R315" s="139"/>
      <c r="S315" s="83"/>
      <c r="T315" s="139"/>
      <c r="U315" s="83"/>
      <c r="V315" s="139"/>
      <c r="W315" s="83"/>
      <c r="X315" s="139"/>
      <c r="Y315" s="83"/>
      <c r="Z315" s="139"/>
      <c r="AA315" s="83"/>
      <c r="AB315" s="83"/>
      <c r="AC315" s="83"/>
      <c r="AD315" s="83"/>
    </row>
    <row r="316" spans="1:30">
      <c r="A316" s="83"/>
      <c r="B316" s="83"/>
      <c r="C316" s="83"/>
      <c r="D316" s="83"/>
      <c r="E316" s="83"/>
      <c r="F316" s="83"/>
      <c r="G316" s="83"/>
      <c r="H316" s="83"/>
      <c r="I316" s="83"/>
      <c r="J316" s="139"/>
      <c r="K316" s="83"/>
      <c r="L316" s="139"/>
      <c r="M316" s="83"/>
      <c r="N316" s="139"/>
      <c r="O316" s="83"/>
      <c r="P316" s="139"/>
      <c r="Q316" s="83"/>
      <c r="R316" s="139"/>
      <c r="S316" s="83"/>
      <c r="T316" s="139"/>
      <c r="U316" s="83"/>
      <c r="V316" s="139"/>
      <c r="W316" s="83"/>
      <c r="X316" s="139"/>
      <c r="Y316" s="83"/>
      <c r="Z316" s="139"/>
      <c r="AA316" s="83"/>
      <c r="AB316" s="83"/>
      <c r="AC316" s="83"/>
      <c r="AD316" s="83"/>
    </row>
    <row r="317" spans="1:30">
      <c r="A317" s="83"/>
      <c r="B317" s="83"/>
      <c r="C317" s="83"/>
      <c r="D317" s="83"/>
      <c r="E317" s="83"/>
      <c r="F317" s="83"/>
      <c r="G317" s="83"/>
      <c r="H317" s="83"/>
      <c r="I317" s="83"/>
      <c r="J317" s="139"/>
      <c r="K317" s="83"/>
      <c r="L317" s="139"/>
      <c r="M317" s="83"/>
      <c r="N317" s="139"/>
      <c r="O317" s="83"/>
      <c r="P317" s="139"/>
      <c r="Q317" s="83"/>
      <c r="R317" s="139"/>
      <c r="S317" s="83"/>
      <c r="T317" s="139"/>
      <c r="U317" s="83"/>
      <c r="V317" s="139"/>
      <c r="W317" s="83"/>
      <c r="X317" s="139"/>
      <c r="Y317" s="83"/>
      <c r="Z317" s="139"/>
      <c r="AA317" s="83"/>
      <c r="AB317" s="83"/>
      <c r="AC317" s="83"/>
      <c r="AD317" s="83"/>
    </row>
    <row r="318" spans="1:30">
      <c r="A318" s="83"/>
      <c r="B318" s="83"/>
      <c r="C318" s="83"/>
      <c r="D318" s="83"/>
      <c r="E318" s="83"/>
      <c r="F318" s="83"/>
      <c r="G318" s="83"/>
      <c r="H318" s="83"/>
      <c r="I318" s="83"/>
      <c r="J318" s="139"/>
      <c r="K318" s="83"/>
      <c r="L318" s="139"/>
      <c r="M318" s="83"/>
      <c r="N318" s="139"/>
      <c r="O318" s="83"/>
      <c r="P318" s="139"/>
      <c r="Q318" s="83"/>
      <c r="R318" s="139"/>
      <c r="S318" s="83"/>
      <c r="T318" s="139"/>
      <c r="U318" s="83"/>
      <c r="V318" s="139"/>
      <c r="W318" s="83"/>
      <c r="X318" s="139"/>
      <c r="Y318" s="83"/>
      <c r="Z318" s="139"/>
      <c r="AA318" s="83"/>
      <c r="AB318" s="83"/>
      <c r="AC318" s="83"/>
      <c r="AD318" s="83"/>
    </row>
    <row r="319" spans="1:30">
      <c r="A319" s="83"/>
      <c r="B319" s="83"/>
      <c r="C319" s="83"/>
      <c r="D319" s="83"/>
      <c r="E319" s="83"/>
      <c r="F319" s="83"/>
      <c r="G319" s="83"/>
      <c r="H319" s="83"/>
      <c r="I319" s="83"/>
      <c r="J319" s="139"/>
      <c r="K319" s="83"/>
      <c r="L319" s="139"/>
      <c r="M319" s="83"/>
      <c r="N319" s="139"/>
      <c r="O319" s="83"/>
      <c r="P319" s="139"/>
      <c r="Q319" s="83"/>
      <c r="R319" s="139"/>
      <c r="S319" s="83"/>
      <c r="T319" s="139"/>
      <c r="U319" s="83"/>
      <c r="V319" s="139"/>
      <c r="W319" s="83"/>
      <c r="X319" s="139"/>
      <c r="Y319" s="83"/>
      <c r="Z319" s="139"/>
      <c r="AA319" s="83"/>
      <c r="AB319" s="83"/>
      <c r="AC319" s="83"/>
      <c r="AD319" s="83"/>
    </row>
    <row r="320" spans="1:30">
      <c r="A320" s="83"/>
      <c r="B320" s="83"/>
      <c r="C320" s="83"/>
      <c r="D320" s="83"/>
      <c r="E320" s="83"/>
      <c r="F320" s="83"/>
      <c r="G320" s="83"/>
      <c r="H320" s="83"/>
      <c r="I320" s="83"/>
      <c r="J320" s="139"/>
      <c r="K320" s="83"/>
      <c r="L320" s="139"/>
      <c r="M320" s="83"/>
      <c r="N320" s="139"/>
      <c r="O320" s="83"/>
      <c r="P320" s="139"/>
      <c r="Q320" s="83"/>
      <c r="R320" s="139"/>
      <c r="S320" s="83"/>
      <c r="T320" s="139"/>
      <c r="U320" s="83"/>
      <c r="V320" s="139"/>
      <c r="W320" s="83"/>
      <c r="X320" s="139"/>
      <c r="Y320" s="83"/>
      <c r="Z320" s="139"/>
      <c r="AA320" s="83"/>
      <c r="AB320" s="83"/>
      <c r="AC320" s="83"/>
      <c r="AD320" s="83"/>
    </row>
    <row r="321" spans="1:30">
      <c r="A321" s="83"/>
      <c r="B321" s="83"/>
      <c r="C321" s="83"/>
      <c r="D321" s="83"/>
      <c r="E321" s="83"/>
      <c r="F321" s="83"/>
      <c r="G321" s="83"/>
      <c r="H321" s="83"/>
      <c r="I321" s="83"/>
      <c r="J321" s="139"/>
      <c r="K321" s="83"/>
      <c r="L321" s="139"/>
      <c r="M321" s="83"/>
      <c r="N321" s="139"/>
      <c r="O321" s="83"/>
      <c r="P321" s="139"/>
      <c r="Q321" s="83"/>
      <c r="R321" s="139"/>
      <c r="S321" s="83"/>
      <c r="T321" s="139"/>
      <c r="U321" s="83"/>
      <c r="V321" s="139"/>
      <c r="W321" s="83"/>
      <c r="X321" s="139"/>
      <c r="Y321" s="83"/>
      <c r="Z321" s="139"/>
      <c r="AA321" s="83"/>
      <c r="AB321" s="83"/>
      <c r="AC321" s="83"/>
      <c r="AD321" s="83"/>
    </row>
    <row r="322" spans="1:30">
      <c r="A322" s="83"/>
      <c r="B322" s="83"/>
      <c r="C322" s="83"/>
      <c r="D322" s="83"/>
      <c r="E322" s="83"/>
      <c r="F322" s="83"/>
      <c r="G322" s="83"/>
      <c r="H322" s="83"/>
      <c r="I322" s="83"/>
      <c r="J322" s="139"/>
      <c r="K322" s="83"/>
      <c r="L322" s="139"/>
      <c r="M322" s="83"/>
      <c r="N322" s="139"/>
      <c r="O322" s="83"/>
      <c r="P322" s="139"/>
      <c r="Q322" s="83"/>
      <c r="R322" s="139"/>
      <c r="S322" s="83"/>
      <c r="T322" s="139"/>
      <c r="U322" s="83"/>
      <c r="V322" s="139"/>
      <c r="W322" s="83"/>
      <c r="X322" s="139"/>
      <c r="Y322" s="83"/>
      <c r="Z322" s="139"/>
      <c r="AA322" s="83"/>
      <c r="AB322" s="83"/>
      <c r="AC322" s="83"/>
      <c r="AD322" s="83"/>
    </row>
    <row r="323" spans="1:30">
      <c r="A323" s="83"/>
      <c r="B323" s="83"/>
      <c r="C323" s="83"/>
      <c r="D323" s="83"/>
      <c r="E323" s="83"/>
      <c r="F323" s="83"/>
      <c r="G323" s="83"/>
      <c r="H323" s="83"/>
      <c r="I323" s="83"/>
      <c r="J323" s="139"/>
      <c r="K323" s="83"/>
      <c r="L323" s="139"/>
      <c r="M323" s="83"/>
      <c r="N323" s="139"/>
      <c r="O323" s="83"/>
      <c r="P323" s="139"/>
      <c r="Q323" s="83"/>
      <c r="R323" s="139"/>
      <c r="S323" s="83"/>
      <c r="T323" s="139"/>
      <c r="U323" s="83"/>
      <c r="V323" s="139"/>
      <c r="W323" s="83"/>
      <c r="X323" s="139"/>
      <c r="Y323" s="83"/>
      <c r="Z323" s="139"/>
      <c r="AA323" s="83"/>
      <c r="AB323" s="83"/>
      <c r="AC323" s="83"/>
      <c r="AD323" s="83"/>
    </row>
    <row r="324" spans="1:30">
      <c r="A324" s="83"/>
      <c r="B324" s="83"/>
      <c r="C324" s="83"/>
      <c r="D324" s="83"/>
      <c r="E324" s="83"/>
      <c r="F324" s="83"/>
      <c r="G324" s="83"/>
      <c r="H324" s="83"/>
      <c r="I324" s="83"/>
      <c r="J324" s="139"/>
      <c r="K324" s="83"/>
      <c r="L324" s="139"/>
      <c r="M324" s="83"/>
      <c r="N324" s="139"/>
      <c r="O324" s="83"/>
      <c r="P324" s="139"/>
      <c r="Q324" s="83"/>
      <c r="R324" s="139"/>
      <c r="S324" s="83"/>
      <c r="T324" s="139"/>
      <c r="U324" s="83"/>
      <c r="V324" s="139"/>
      <c r="W324" s="83"/>
      <c r="X324" s="139"/>
      <c r="Y324" s="83"/>
      <c r="Z324" s="139"/>
      <c r="AA324" s="83"/>
      <c r="AB324" s="83"/>
      <c r="AC324" s="83"/>
      <c r="AD324" s="83"/>
    </row>
    <row r="325" spans="1:30">
      <c r="A325" s="83"/>
      <c r="B325" s="83"/>
      <c r="C325" s="83"/>
      <c r="D325" s="83"/>
      <c r="E325" s="83"/>
      <c r="F325" s="83"/>
      <c r="G325" s="83"/>
      <c r="H325" s="83"/>
      <c r="I325" s="83"/>
      <c r="J325" s="139"/>
      <c r="K325" s="83"/>
      <c r="L325" s="139"/>
      <c r="M325" s="83"/>
      <c r="N325" s="139"/>
      <c r="O325" s="83"/>
      <c r="P325" s="139"/>
      <c r="Q325" s="83"/>
      <c r="R325" s="139"/>
      <c r="S325" s="83"/>
      <c r="T325" s="139"/>
      <c r="U325" s="83"/>
      <c r="V325" s="139"/>
      <c r="W325" s="83"/>
      <c r="X325" s="139"/>
      <c r="Y325" s="83"/>
      <c r="Z325" s="139"/>
      <c r="AA325" s="83"/>
      <c r="AB325" s="83"/>
      <c r="AC325" s="83"/>
      <c r="AD325" s="83"/>
    </row>
    <row r="326" spans="1:30">
      <c r="A326" s="83"/>
      <c r="B326" s="83"/>
      <c r="C326" s="83"/>
      <c r="D326" s="83"/>
      <c r="E326" s="83"/>
      <c r="F326" s="83"/>
      <c r="G326" s="83"/>
      <c r="H326" s="83"/>
      <c r="I326" s="83"/>
      <c r="J326" s="139"/>
      <c r="K326" s="83"/>
      <c r="L326" s="139"/>
      <c r="M326" s="83"/>
      <c r="N326" s="139"/>
      <c r="O326" s="83"/>
      <c r="P326" s="139"/>
      <c r="Q326" s="83"/>
      <c r="R326" s="139"/>
      <c r="S326" s="83"/>
      <c r="T326" s="139"/>
      <c r="U326" s="83"/>
      <c r="V326" s="139"/>
      <c r="W326" s="83"/>
      <c r="X326" s="139"/>
      <c r="Y326" s="83"/>
      <c r="Z326" s="139"/>
      <c r="AA326" s="83"/>
      <c r="AB326" s="83"/>
      <c r="AC326" s="83"/>
      <c r="AD326" s="83"/>
    </row>
    <row r="327" spans="1:30">
      <c r="A327" s="83"/>
      <c r="B327" s="83"/>
      <c r="C327" s="83"/>
      <c r="D327" s="83"/>
      <c r="E327" s="83"/>
      <c r="F327" s="83"/>
      <c r="G327" s="83"/>
      <c r="H327" s="83"/>
      <c r="I327" s="83"/>
      <c r="J327" s="139"/>
      <c r="K327" s="83"/>
      <c r="L327" s="139"/>
      <c r="M327" s="83"/>
      <c r="N327" s="139"/>
      <c r="O327" s="83"/>
      <c r="P327" s="139"/>
      <c r="Q327" s="83"/>
      <c r="R327" s="139"/>
      <c r="S327" s="83"/>
      <c r="T327" s="139"/>
      <c r="U327" s="83"/>
      <c r="V327" s="139"/>
      <c r="W327" s="83"/>
      <c r="X327" s="139"/>
      <c r="Y327" s="83"/>
      <c r="Z327" s="139"/>
      <c r="AA327" s="83"/>
      <c r="AB327" s="83"/>
      <c r="AC327" s="83"/>
      <c r="AD327" s="83"/>
    </row>
    <row r="328" spans="1:30">
      <c r="A328" s="83"/>
      <c r="B328" s="83"/>
      <c r="C328" s="83"/>
      <c r="D328" s="83"/>
      <c r="E328" s="83"/>
      <c r="F328" s="83"/>
      <c r="G328" s="83"/>
      <c r="H328" s="83"/>
      <c r="I328" s="83"/>
      <c r="J328" s="139"/>
      <c r="K328" s="83"/>
      <c r="L328" s="139"/>
      <c r="M328" s="83"/>
      <c r="N328" s="139"/>
      <c r="O328" s="83"/>
      <c r="P328" s="139"/>
      <c r="Q328" s="83"/>
      <c r="R328" s="139"/>
      <c r="S328" s="83"/>
      <c r="T328" s="139"/>
      <c r="U328" s="83"/>
      <c r="V328" s="139"/>
      <c r="W328" s="83"/>
      <c r="X328" s="139"/>
      <c r="Y328" s="83"/>
      <c r="Z328" s="139"/>
      <c r="AA328" s="83"/>
      <c r="AB328" s="83"/>
      <c r="AC328" s="83"/>
      <c r="AD328" s="83"/>
    </row>
    <row r="329" spans="1:30">
      <c r="A329" s="83"/>
      <c r="B329" s="83"/>
      <c r="C329" s="83"/>
      <c r="D329" s="83"/>
      <c r="E329" s="83"/>
      <c r="F329" s="83"/>
      <c r="G329" s="83"/>
      <c r="H329" s="83"/>
      <c r="I329" s="83"/>
      <c r="J329" s="139"/>
      <c r="K329" s="83"/>
      <c r="L329" s="139"/>
      <c r="M329" s="83"/>
      <c r="N329" s="139"/>
      <c r="O329" s="83"/>
      <c r="P329" s="139"/>
      <c r="Q329" s="83"/>
      <c r="R329" s="139"/>
      <c r="S329" s="83"/>
      <c r="T329" s="139"/>
      <c r="U329" s="83"/>
      <c r="V329" s="139"/>
      <c r="W329" s="83"/>
      <c r="X329" s="139"/>
      <c r="Y329" s="83"/>
      <c r="Z329" s="139"/>
      <c r="AA329" s="83"/>
      <c r="AB329" s="83"/>
      <c r="AC329" s="83"/>
      <c r="AD329" s="83"/>
    </row>
    <row r="330" spans="1:30">
      <c r="A330" s="83"/>
      <c r="B330" s="83"/>
      <c r="C330" s="83"/>
      <c r="D330" s="83"/>
      <c r="E330" s="83"/>
      <c r="F330" s="83"/>
      <c r="G330" s="83"/>
      <c r="H330" s="83"/>
      <c r="I330" s="83"/>
      <c r="J330" s="139"/>
      <c r="K330" s="83"/>
      <c r="L330" s="139"/>
      <c r="M330" s="83"/>
      <c r="N330" s="139"/>
      <c r="O330" s="83"/>
      <c r="P330" s="139"/>
      <c r="Q330" s="83"/>
      <c r="R330" s="139"/>
      <c r="S330" s="83"/>
      <c r="T330" s="139"/>
      <c r="U330" s="83"/>
      <c r="V330" s="139"/>
      <c r="W330" s="83"/>
      <c r="X330" s="139"/>
      <c r="Y330" s="83"/>
      <c r="Z330" s="139"/>
      <c r="AA330" s="83"/>
      <c r="AB330" s="83"/>
      <c r="AC330" s="83"/>
      <c r="AD330" s="83"/>
    </row>
    <row r="331" spans="1:30">
      <c r="A331" s="83"/>
      <c r="B331" s="83"/>
      <c r="C331" s="83"/>
      <c r="D331" s="83"/>
      <c r="E331" s="83"/>
      <c r="F331" s="83"/>
      <c r="G331" s="83"/>
      <c r="H331" s="83"/>
      <c r="I331" s="83"/>
      <c r="J331" s="139"/>
      <c r="K331" s="83"/>
      <c r="L331" s="139"/>
      <c r="M331" s="83"/>
      <c r="N331" s="139"/>
      <c r="O331" s="83"/>
      <c r="P331" s="139"/>
      <c r="Q331" s="83"/>
      <c r="R331" s="139"/>
      <c r="S331" s="83"/>
      <c r="T331" s="139"/>
      <c r="U331" s="83"/>
      <c r="V331" s="139"/>
      <c r="W331" s="83"/>
      <c r="X331" s="139"/>
      <c r="Y331" s="83"/>
      <c r="Z331" s="139"/>
      <c r="AA331" s="83"/>
      <c r="AB331" s="83"/>
      <c r="AC331" s="83"/>
      <c r="AD331" s="83"/>
    </row>
    <row r="332" spans="1:30">
      <c r="A332" s="83"/>
      <c r="B332" s="83"/>
      <c r="C332" s="83"/>
      <c r="D332" s="83"/>
      <c r="E332" s="83"/>
      <c r="F332" s="83"/>
      <c r="G332" s="83"/>
      <c r="H332" s="83"/>
      <c r="I332" s="83"/>
      <c r="J332" s="139"/>
      <c r="K332" s="83"/>
      <c r="L332" s="139"/>
      <c r="M332" s="83"/>
      <c r="N332" s="139"/>
      <c r="O332" s="83"/>
      <c r="P332" s="139"/>
      <c r="Q332" s="83"/>
      <c r="R332" s="139"/>
      <c r="S332" s="83"/>
      <c r="T332" s="139"/>
      <c r="U332" s="83"/>
      <c r="V332" s="139"/>
      <c r="W332" s="83"/>
      <c r="X332" s="139"/>
      <c r="Y332" s="83"/>
      <c r="Z332" s="139"/>
      <c r="AA332" s="83"/>
      <c r="AB332" s="83"/>
      <c r="AC332" s="83"/>
      <c r="AD332" s="83"/>
    </row>
    <row r="333" spans="1:30">
      <c r="A333" s="83"/>
      <c r="B333" s="83"/>
      <c r="C333" s="83"/>
      <c r="D333" s="83"/>
      <c r="E333" s="83"/>
      <c r="F333" s="83"/>
      <c r="G333" s="83"/>
      <c r="H333" s="83"/>
      <c r="I333" s="83"/>
      <c r="J333" s="139"/>
      <c r="K333" s="83"/>
      <c r="L333" s="139"/>
      <c r="M333" s="83"/>
      <c r="N333" s="139"/>
      <c r="O333" s="83"/>
      <c r="P333" s="139"/>
      <c r="Q333" s="83"/>
      <c r="R333" s="139"/>
      <c r="S333" s="83"/>
      <c r="T333" s="139"/>
      <c r="U333" s="83"/>
      <c r="V333" s="139"/>
      <c r="W333" s="83"/>
      <c r="X333" s="139"/>
      <c r="Y333" s="83"/>
      <c r="Z333" s="139"/>
      <c r="AA333" s="83"/>
      <c r="AB333" s="83"/>
      <c r="AC333" s="83"/>
      <c r="AD333" s="83"/>
    </row>
    <row r="334" spans="1:30">
      <c r="A334" s="83"/>
      <c r="B334" s="83"/>
      <c r="C334" s="83"/>
      <c r="D334" s="83"/>
      <c r="E334" s="83"/>
      <c r="F334" s="83"/>
      <c r="G334" s="83"/>
      <c r="H334" s="83"/>
      <c r="I334" s="83"/>
      <c r="J334" s="139"/>
      <c r="K334" s="83"/>
      <c r="L334" s="139"/>
      <c r="M334" s="83"/>
      <c r="N334" s="139"/>
      <c r="O334" s="83"/>
      <c r="P334" s="139"/>
      <c r="Q334" s="83"/>
      <c r="R334" s="139"/>
      <c r="S334" s="83"/>
      <c r="T334" s="139"/>
      <c r="U334" s="83"/>
      <c r="V334" s="139"/>
      <c r="W334" s="83"/>
      <c r="X334" s="139"/>
      <c r="Y334" s="83"/>
      <c r="Z334" s="139"/>
      <c r="AA334" s="83"/>
      <c r="AB334" s="83"/>
      <c r="AC334" s="83"/>
      <c r="AD334" s="83"/>
    </row>
    <row r="335" spans="1:30">
      <c r="A335" s="83"/>
      <c r="B335" s="83"/>
      <c r="C335" s="83"/>
      <c r="D335" s="83"/>
      <c r="E335" s="83"/>
      <c r="F335" s="83"/>
      <c r="G335" s="83"/>
      <c r="H335" s="83"/>
      <c r="I335" s="83"/>
      <c r="J335" s="139"/>
      <c r="K335" s="83"/>
      <c r="L335" s="139"/>
      <c r="M335" s="83"/>
      <c r="N335" s="139"/>
      <c r="O335" s="83"/>
      <c r="P335" s="139"/>
      <c r="Q335" s="83"/>
      <c r="R335" s="139"/>
      <c r="S335" s="83"/>
      <c r="T335" s="139"/>
      <c r="U335" s="83"/>
      <c r="V335" s="139"/>
      <c r="W335" s="83"/>
      <c r="X335" s="139"/>
      <c r="Y335" s="83"/>
      <c r="Z335" s="139"/>
      <c r="AA335" s="83"/>
      <c r="AB335" s="83"/>
      <c r="AC335" s="83"/>
      <c r="AD335" s="83"/>
    </row>
    <row r="336" spans="1:30">
      <c r="A336" s="83"/>
      <c r="B336" s="83"/>
      <c r="C336" s="83"/>
      <c r="D336" s="83"/>
      <c r="E336" s="83"/>
      <c r="F336" s="83"/>
      <c r="G336" s="83"/>
      <c r="H336" s="83"/>
      <c r="I336" s="83"/>
      <c r="J336" s="139"/>
      <c r="K336" s="83"/>
      <c r="L336" s="139"/>
      <c r="M336" s="83"/>
      <c r="N336" s="139"/>
      <c r="O336" s="83"/>
      <c r="P336" s="139"/>
      <c r="Q336" s="83"/>
      <c r="R336" s="139"/>
      <c r="S336" s="83"/>
      <c r="T336" s="139"/>
      <c r="U336" s="83"/>
      <c r="V336" s="139"/>
      <c r="W336" s="83"/>
      <c r="X336" s="139"/>
      <c r="Y336" s="83"/>
      <c r="Z336" s="139"/>
      <c r="AA336" s="83"/>
      <c r="AB336" s="83"/>
      <c r="AC336" s="83"/>
      <c r="AD336" s="83"/>
    </row>
    <row r="337" spans="1:30">
      <c r="A337" s="83"/>
      <c r="B337" s="83"/>
      <c r="C337" s="83"/>
      <c r="D337" s="83"/>
      <c r="E337" s="83"/>
      <c r="F337" s="83"/>
      <c r="G337" s="83"/>
      <c r="H337" s="83"/>
      <c r="I337" s="83"/>
      <c r="J337" s="139"/>
      <c r="K337" s="83"/>
      <c r="L337" s="139"/>
      <c r="M337" s="83"/>
      <c r="N337" s="139"/>
      <c r="O337" s="83"/>
      <c r="P337" s="139"/>
      <c r="Q337" s="83"/>
      <c r="R337" s="139"/>
      <c r="S337" s="83"/>
      <c r="T337" s="139"/>
      <c r="U337" s="83"/>
      <c r="V337" s="139"/>
      <c r="W337" s="83"/>
      <c r="X337" s="139"/>
      <c r="Y337" s="83"/>
      <c r="Z337" s="139"/>
      <c r="AA337" s="83"/>
      <c r="AB337" s="83"/>
      <c r="AC337" s="83"/>
      <c r="AD337" s="83"/>
    </row>
    <row r="338" spans="1:30">
      <c r="A338" s="83"/>
      <c r="B338" s="83"/>
      <c r="C338" s="83"/>
      <c r="D338" s="83"/>
      <c r="E338" s="83"/>
      <c r="F338" s="83"/>
      <c r="G338" s="83"/>
      <c r="H338" s="83"/>
      <c r="I338" s="83"/>
      <c r="J338" s="139"/>
      <c r="K338" s="83"/>
      <c r="L338" s="139"/>
      <c r="M338" s="83"/>
      <c r="N338" s="139"/>
      <c r="O338" s="83"/>
      <c r="P338" s="139"/>
      <c r="Q338" s="83"/>
      <c r="R338" s="139"/>
      <c r="S338" s="83"/>
      <c r="T338" s="139"/>
      <c r="U338" s="83"/>
      <c r="V338" s="139"/>
      <c r="W338" s="83"/>
      <c r="X338" s="139"/>
      <c r="Y338" s="83"/>
      <c r="Z338" s="139"/>
      <c r="AA338" s="83"/>
      <c r="AB338" s="83"/>
      <c r="AC338" s="83"/>
      <c r="AD338" s="83"/>
    </row>
    <row r="339" spans="1:30">
      <c r="A339" s="83"/>
      <c r="B339" s="83"/>
      <c r="C339" s="83"/>
      <c r="D339" s="83"/>
      <c r="E339" s="83"/>
      <c r="F339" s="83"/>
      <c r="G339" s="83"/>
      <c r="H339" s="83"/>
      <c r="I339" s="83"/>
      <c r="J339" s="139"/>
      <c r="K339" s="83"/>
      <c r="L339" s="139"/>
      <c r="M339" s="83"/>
      <c r="N339" s="139"/>
      <c r="O339" s="83"/>
      <c r="P339" s="139"/>
      <c r="Q339" s="83"/>
      <c r="R339" s="139"/>
      <c r="S339" s="83"/>
      <c r="T339" s="139"/>
      <c r="U339" s="83"/>
      <c r="V339" s="139"/>
      <c r="W339" s="83"/>
      <c r="X339" s="139"/>
      <c r="Y339" s="83"/>
      <c r="Z339" s="139"/>
      <c r="AA339" s="83"/>
      <c r="AB339" s="83"/>
      <c r="AC339" s="83"/>
      <c r="AD339" s="83"/>
    </row>
    <row r="340" spans="1:30">
      <c r="A340" s="83"/>
      <c r="B340" s="83"/>
      <c r="C340" s="83"/>
      <c r="D340" s="83"/>
      <c r="E340" s="83"/>
      <c r="F340" s="83"/>
      <c r="G340" s="83"/>
      <c r="H340" s="83"/>
      <c r="I340" s="83"/>
      <c r="J340" s="139"/>
      <c r="K340" s="83"/>
      <c r="L340" s="139"/>
      <c r="M340" s="83"/>
      <c r="N340" s="139"/>
      <c r="O340" s="83"/>
      <c r="P340" s="139"/>
      <c r="Q340" s="83"/>
      <c r="R340" s="139"/>
      <c r="S340" s="83"/>
      <c r="T340" s="139"/>
      <c r="U340" s="83"/>
      <c r="V340" s="139"/>
      <c r="W340" s="83"/>
      <c r="X340" s="139"/>
      <c r="Y340" s="83"/>
      <c r="Z340" s="139"/>
      <c r="AA340" s="83"/>
      <c r="AB340" s="83"/>
      <c r="AC340" s="83"/>
      <c r="AD340" s="83"/>
    </row>
    <row r="341" spans="1:30">
      <c r="A341" s="83"/>
      <c r="B341" s="83"/>
      <c r="C341" s="83"/>
      <c r="D341" s="83"/>
      <c r="E341" s="83"/>
      <c r="F341" s="83"/>
      <c r="G341" s="83"/>
      <c r="H341" s="83"/>
      <c r="I341" s="83"/>
      <c r="J341" s="139"/>
      <c r="K341" s="83"/>
      <c r="L341" s="139"/>
      <c r="M341" s="83"/>
      <c r="N341" s="139"/>
      <c r="O341" s="83"/>
      <c r="P341" s="139"/>
      <c r="Q341" s="83"/>
      <c r="R341" s="139"/>
      <c r="S341" s="83"/>
      <c r="T341" s="139"/>
      <c r="U341" s="83"/>
      <c r="V341" s="139"/>
      <c r="W341" s="83"/>
      <c r="X341" s="139"/>
      <c r="Y341" s="83"/>
      <c r="Z341" s="139"/>
      <c r="AA341" s="83"/>
      <c r="AB341" s="83"/>
      <c r="AC341" s="83"/>
      <c r="AD341" s="83"/>
    </row>
    <row r="342" spans="1:30">
      <c r="A342" s="83"/>
      <c r="B342" s="83"/>
      <c r="C342" s="83"/>
      <c r="D342" s="83"/>
      <c r="E342" s="83"/>
      <c r="F342" s="83"/>
      <c r="G342" s="83"/>
      <c r="H342" s="83"/>
      <c r="I342" s="83"/>
      <c r="J342" s="139"/>
      <c r="K342" s="83"/>
      <c r="L342" s="139"/>
      <c r="M342" s="83"/>
      <c r="N342" s="139"/>
      <c r="O342" s="83"/>
      <c r="P342" s="139"/>
      <c r="Q342" s="83"/>
      <c r="R342" s="139"/>
      <c r="S342" s="83"/>
      <c r="T342" s="139"/>
      <c r="U342" s="83"/>
      <c r="V342" s="139"/>
      <c r="W342" s="83"/>
      <c r="X342" s="139"/>
      <c r="Y342" s="83"/>
      <c r="Z342" s="139"/>
      <c r="AA342" s="83"/>
      <c r="AB342" s="83"/>
      <c r="AC342" s="83"/>
      <c r="AD342" s="83"/>
    </row>
    <row r="343" spans="1:30">
      <c r="A343" s="83"/>
      <c r="B343" s="83"/>
      <c r="C343" s="83"/>
      <c r="D343" s="83"/>
      <c r="E343" s="83"/>
      <c r="F343" s="83"/>
      <c r="G343" s="83"/>
      <c r="H343" s="83"/>
      <c r="I343" s="83"/>
      <c r="J343" s="139"/>
      <c r="K343" s="83"/>
      <c r="L343" s="139"/>
      <c r="M343" s="83"/>
      <c r="N343" s="139"/>
      <c r="O343" s="83"/>
      <c r="P343" s="139"/>
      <c r="Q343" s="83"/>
      <c r="R343" s="139"/>
      <c r="S343" s="83"/>
      <c r="T343" s="139"/>
      <c r="U343" s="83"/>
      <c r="V343" s="139"/>
      <c r="W343" s="83"/>
      <c r="X343" s="139"/>
      <c r="Y343" s="83"/>
      <c r="Z343" s="139"/>
      <c r="AA343" s="83"/>
      <c r="AB343" s="83"/>
      <c r="AC343" s="83"/>
      <c r="AD343" s="83"/>
    </row>
    <row r="344" spans="1:30">
      <c r="A344" s="83"/>
      <c r="B344" s="83"/>
      <c r="C344" s="83"/>
      <c r="D344" s="83"/>
      <c r="E344" s="83"/>
      <c r="F344" s="83"/>
      <c r="G344" s="83"/>
      <c r="H344" s="83"/>
      <c r="I344" s="83"/>
      <c r="J344" s="139"/>
      <c r="K344" s="83"/>
      <c r="L344" s="139"/>
      <c r="M344" s="83"/>
      <c r="N344" s="139"/>
      <c r="O344" s="83"/>
      <c r="P344" s="139"/>
      <c r="Q344" s="83"/>
      <c r="R344" s="139"/>
      <c r="S344" s="83"/>
      <c r="T344" s="139"/>
      <c r="U344" s="83"/>
      <c r="V344" s="139"/>
      <c r="W344" s="83"/>
      <c r="X344" s="139"/>
      <c r="Y344" s="83"/>
      <c r="Z344" s="139"/>
      <c r="AA344" s="83"/>
      <c r="AB344" s="83"/>
      <c r="AC344" s="83"/>
      <c r="AD344" s="83"/>
    </row>
    <row r="345" spans="1:30">
      <c r="A345" s="83"/>
      <c r="B345" s="83"/>
      <c r="C345" s="83"/>
      <c r="D345" s="83"/>
      <c r="E345" s="83"/>
      <c r="F345" s="83"/>
      <c r="G345" s="83"/>
      <c r="H345" s="83"/>
      <c r="I345" s="83"/>
      <c r="J345" s="139"/>
      <c r="K345" s="83"/>
      <c r="L345" s="139"/>
      <c r="M345" s="83"/>
      <c r="N345" s="139"/>
      <c r="O345" s="83"/>
      <c r="P345" s="139"/>
      <c r="Q345" s="83"/>
      <c r="R345" s="139"/>
      <c r="S345" s="83"/>
      <c r="T345" s="139"/>
      <c r="U345" s="83"/>
      <c r="V345" s="139"/>
      <c r="W345" s="83"/>
      <c r="X345" s="139"/>
      <c r="Y345" s="83"/>
      <c r="Z345" s="139"/>
      <c r="AA345" s="83"/>
      <c r="AB345" s="83"/>
      <c r="AC345" s="83"/>
      <c r="AD345" s="83"/>
    </row>
    <row r="346" spans="1:30">
      <c r="A346" s="83"/>
      <c r="B346" s="83"/>
      <c r="C346" s="83"/>
      <c r="D346" s="83"/>
      <c r="E346" s="83"/>
      <c r="F346" s="83"/>
      <c r="G346" s="83"/>
      <c r="H346" s="83"/>
      <c r="I346" s="83"/>
      <c r="J346" s="139"/>
      <c r="K346" s="83"/>
      <c r="L346" s="139"/>
      <c r="M346" s="83"/>
      <c r="N346" s="139"/>
      <c r="O346" s="83"/>
      <c r="P346" s="139"/>
      <c r="Q346" s="83"/>
      <c r="R346" s="139"/>
      <c r="S346" s="83"/>
      <c r="T346" s="139"/>
      <c r="U346" s="83"/>
      <c r="V346" s="139"/>
      <c r="W346" s="83"/>
      <c r="X346" s="139"/>
      <c r="Y346" s="83"/>
      <c r="Z346" s="139"/>
      <c r="AA346" s="83"/>
      <c r="AB346" s="83"/>
      <c r="AC346" s="83"/>
      <c r="AD346" s="83"/>
    </row>
    <row r="347" spans="1:30">
      <c r="A347" s="83"/>
      <c r="B347" s="83"/>
      <c r="C347" s="83"/>
      <c r="D347" s="83"/>
      <c r="E347" s="83"/>
      <c r="F347" s="83"/>
      <c r="G347" s="83"/>
      <c r="H347" s="83"/>
      <c r="I347" s="83"/>
      <c r="J347" s="139"/>
      <c r="K347" s="83"/>
      <c r="L347" s="139"/>
      <c r="M347" s="83"/>
      <c r="N347" s="139"/>
      <c r="O347" s="83"/>
      <c r="P347" s="139"/>
      <c r="Q347" s="83"/>
      <c r="R347" s="139"/>
      <c r="S347" s="83"/>
      <c r="T347" s="139"/>
      <c r="U347" s="83"/>
      <c r="V347" s="139"/>
      <c r="W347" s="83"/>
      <c r="X347" s="139"/>
      <c r="Y347" s="83"/>
      <c r="Z347" s="139"/>
      <c r="AA347" s="83"/>
      <c r="AB347" s="83"/>
      <c r="AC347" s="83"/>
      <c r="AD347" s="83"/>
    </row>
    <row r="348" spans="1:30">
      <c r="A348" s="83"/>
      <c r="B348" s="83"/>
      <c r="C348" s="83"/>
      <c r="D348" s="83"/>
      <c r="E348" s="83"/>
      <c r="F348" s="83"/>
      <c r="G348" s="83"/>
      <c r="H348" s="83"/>
      <c r="I348" s="83"/>
      <c r="J348" s="139"/>
      <c r="K348" s="83"/>
      <c r="L348" s="139"/>
      <c r="M348" s="83"/>
      <c r="N348" s="139"/>
      <c r="O348" s="83"/>
      <c r="P348" s="139"/>
      <c r="Q348" s="83"/>
      <c r="R348" s="139"/>
      <c r="S348" s="83"/>
      <c r="T348" s="139"/>
      <c r="U348" s="83"/>
      <c r="V348" s="139"/>
      <c r="W348" s="83"/>
      <c r="X348" s="139"/>
      <c r="Y348" s="83"/>
      <c r="Z348" s="139"/>
      <c r="AA348" s="83"/>
      <c r="AB348" s="83"/>
      <c r="AC348" s="83"/>
      <c r="AD348" s="83"/>
    </row>
    <row r="349" spans="1:30">
      <c r="A349" s="83"/>
      <c r="B349" s="83"/>
      <c r="C349" s="83"/>
      <c r="D349" s="83"/>
      <c r="E349" s="83"/>
      <c r="F349" s="83"/>
      <c r="G349" s="83"/>
      <c r="H349" s="83"/>
      <c r="I349" s="83"/>
      <c r="J349" s="139"/>
      <c r="K349" s="83"/>
      <c r="L349" s="139"/>
      <c r="M349" s="83"/>
      <c r="N349" s="139"/>
      <c r="O349" s="83"/>
      <c r="P349" s="139"/>
      <c r="Q349" s="83"/>
      <c r="R349" s="139"/>
      <c r="S349" s="83"/>
      <c r="T349" s="139"/>
      <c r="U349" s="83"/>
      <c r="V349" s="139"/>
      <c r="W349" s="83"/>
      <c r="X349" s="139"/>
      <c r="Y349" s="83"/>
      <c r="Z349" s="139"/>
      <c r="AA349" s="83"/>
      <c r="AB349" s="83"/>
      <c r="AC349" s="83"/>
      <c r="AD349" s="83"/>
    </row>
    <row r="350" spans="1:30">
      <c r="A350" s="83"/>
      <c r="B350" s="83"/>
      <c r="C350" s="83"/>
      <c r="D350" s="83"/>
      <c r="E350" s="83"/>
      <c r="F350" s="83"/>
      <c r="G350" s="83"/>
      <c r="H350" s="83"/>
      <c r="I350" s="83"/>
      <c r="J350" s="139"/>
      <c r="K350" s="83"/>
      <c r="L350" s="139"/>
      <c r="M350" s="83"/>
      <c r="N350" s="139"/>
      <c r="O350" s="83"/>
      <c r="P350" s="139"/>
      <c r="Q350" s="83"/>
      <c r="R350" s="139"/>
      <c r="S350" s="83"/>
      <c r="T350" s="139"/>
      <c r="U350" s="83"/>
      <c r="V350" s="139"/>
      <c r="W350" s="83"/>
      <c r="X350" s="139"/>
      <c r="Y350" s="83"/>
      <c r="Z350" s="139"/>
      <c r="AA350" s="83"/>
      <c r="AB350" s="83"/>
      <c r="AC350" s="83"/>
      <c r="AD350" s="83"/>
    </row>
    <row r="351" spans="1:30">
      <c r="A351" s="83"/>
      <c r="B351" s="83"/>
      <c r="C351" s="83"/>
      <c r="D351" s="83"/>
      <c r="E351" s="83"/>
      <c r="F351" s="83"/>
      <c r="G351" s="83"/>
      <c r="H351" s="83"/>
      <c r="I351" s="83"/>
      <c r="J351" s="139"/>
      <c r="K351" s="83"/>
      <c r="L351" s="139"/>
      <c r="M351" s="83"/>
      <c r="N351" s="139"/>
      <c r="O351" s="83"/>
      <c r="P351" s="139"/>
      <c r="Q351" s="83"/>
      <c r="R351" s="139"/>
      <c r="S351" s="83"/>
      <c r="T351" s="139"/>
      <c r="U351" s="83"/>
      <c r="V351" s="139"/>
      <c r="W351" s="83"/>
      <c r="X351" s="139"/>
      <c r="Y351" s="83"/>
      <c r="Z351" s="139"/>
      <c r="AA351" s="83"/>
      <c r="AB351" s="83"/>
      <c r="AC351" s="83"/>
      <c r="AD351" s="83"/>
    </row>
    <row r="352" spans="1:30">
      <c r="A352" s="83"/>
      <c r="B352" s="83"/>
      <c r="C352" s="83"/>
      <c r="D352" s="83"/>
      <c r="E352" s="83"/>
      <c r="F352" s="83"/>
      <c r="G352" s="83"/>
      <c r="H352" s="83"/>
      <c r="I352" s="83"/>
      <c r="J352" s="139"/>
      <c r="K352" s="83"/>
      <c r="L352" s="139"/>
      <c r="M352" s="83"/>
      <c r="N352" s="139"/>
      <c r="O352" s="83"/>
      <c r="P352" s="139"/>
      <c r="Q352" s="83"/>
      <c r="R352" s="139"/>
      <c r="S352" s="83"/>
      <c r="T352" s="139"/>
      <c r="U352" s="83"/>
      <c r="V352" s="139"/>
      <c r="W352" s="83"/>
      <c r="X352" s="139"/>
      <c r="Y352" s="83"/>
      <c r="Z352" s="139"/>
      <c r="AA352" s="83"/>
      <c r="AB352" s="83"/>
      <c r="AC352" s="83"/>
      <c r="AD352" s="83"/>
    </row>
    <row r="353" spans="1:30">
      <c r="A353" s="83"/>
      <c r="B353" s="83"/>
      <c r="C353" s="83"/>
      <c r="D353" s="83"/>
      <c r="E353" s="83"/>
      <c r="F353" s="83"/>
      <c r="G353" s="83"/>
      <c r="H353" s="83"/>
      <c r="I353" s="83"/>
      <c r="J353" s="139"/>
      <c r="K353" s="83"/>
      <c r="L353" s="139"/>
      <c r="M353" s="83"/>
      <c r="N353" s="139"/>
      <c r="O353" s="83"/>
      <c r="P353" s="139"/>
      <c r="Q353" s="83"/>
      <c r="R353" s="139"/>
      <c r="S353" s="83"/>
      <c r="T353" s="139"/>
      <c r="U353" s="83"/>
      <c r="V353" s="139"/>
      <c r="W353" s="83"/>
      <c r="X353" s="139"/>
      <c r="Y353" s="83"/>
      <c r="Z353" s="139"/>
      <c r="AA353" s="83"/>
      <c r="AB353" s="83"/>
      <c r="AC353" s="83"/>
      <c r="AD353" s="83"/>
    </row>
    <row r="354" spans="1:30">
      <c r="A354" s="83"/>
      <c r="B354" s="83"/>
      <c r="C354" s="83"/>
      <c r="D354" s="83"/>
      <c r="E354" s="83"/>
      <c r="F354" s="83"/>
      <c r="G354" s="83"/>
      <c r="H354" s="83"/>
      <c r="I354" s="83"/>
      <c r="J354" s="139"/>
      <c r="K354" s="83"/>
      <c r="L354" s="139"/>
      <c r="M354" s="83"/>
      <c r="N354" s="139"/>
      <c r="O354" s="83"/>
      <c r="P354" s="139"/>
      <c r="Q354" s="83"/>
      <c r="R354" s="139"/>
      <c r="S354" s="83"/>
      <c r="T354" s="139"/>
      <c r="U354" s="83"/>
      <c r="V354" s="139"/>
      <c r="W354" s="83"/>
      <c r="X354" s="139"/>
      <c r="Y354" s="83"/>
      <c r="Z354" s="139"/>
      <c r="AA354" s="83"/>
      <c r="AB354" s="83"/>
      <c r="AC354" s="83"/>
      <c r="AD354" s="83"/>
    </row>
    <row r="355" spans="1:30">
      <c r="A355" s="83"/>
      <c r="B355" s="83"/>
      <c r="C355" s="83"/>
      <c r="D355" s="83"/>
      <c r="E355" s="83"/>
      <c r="F355" s="83"/>
      <c r="G355" s="83"/>
      <c r="H355" s="83"/>
      <c r="I355" s="83"/>
      <c r="J355" s="139"/>
      <c r="K355" s="83"/>
      <c r="L355" s="139"/>
      <c r="M355" s="83"/>
      <c r="N355" s="139"/>
      <c r="O355" s="83"/>
      <c r="P355" s="139"/>
      <c r="Q355" s="83"/>
      <c r="R355" s="139"/>
      <c r="S355" s="83"/>
      <c r="T355" s="139"/>
      <c r="U355" s="83"/>
      <c r="V355" s="139"/>
      <c r="W355" s="83"/>
      <c r="X355" s="139"/>
      <c r="Y355" s="83"/>
      <c r="Z355" s="139"/>
      <c r="AA355" s="83"/>
      <c r="AB355" s="83"/>
      <c r="AC355" s="83"/>
      <c r="AD355" s="83"/>
    </row>
    <row r="356" spans="1:30">
      <c r="A356" s="83"/>
      <c r="B356" s="83"/>
      <c r="C356" s="83"/>
      <c r="D356" s="83"/>
      <c r="E356" s="83"/>
      <c r="F356" s="83"/>
      <c r="G356" s="83"/>
      <c r="H356" s="83"/>
      <c r="I356" s="83"/>
      <c r="J356" s="139"/>
      <c r="K356" s="83"/>
      <c r="L356" s="139"/>
      <c r="M356" s="83"/>
      <c r="N356" s="139"/>
      <c r="O356" s="83"/>
      <c r="P356" s="139"/>
      <c r="Q356" s="83"/>
      <c r="R356" s="139"/>
      <c r="S356" s="83"/>
      <c r="T356" s="139"/>
      <c r="U356" s="83"/>
      <c r="V356" s="139"/>
      <c r="W356" s="83"/>
      <c r="X356" s="139"/>
      <c r="Y356" s="83"/>
      <c r="Z356" s="139"/>
      <c r="AA356" s="83"/>
      <c r="AB356" s="83"/>
      <c r="AC356" s="83"/>
      <c r="AD356" s="83"/>
    </row>
    <row r="357" spans="1:30">
      <c r="A357" s="83"/>
      <c r="B357" s="83"/>
      <c r="C357" s="83"/>
      <c r="D357" s="83"/>
      <c r="E357" s="83"/>
      <c r="F357" s="83"/>
      <c r="G357" s="83"/>
      <c r="H357" s="83"/>
      <c r="I357" s="83"/>
      <c r="J357" s="139"/>
      <c r="K357" s="83"/>
      <c r="L357" s="139"/>
      <c r="M357" s="83"/>
      <c r="N357" s="139"/>
      <c r="O357" s="83"/>
      <c r="P357" s="139"/>
      <c r="Q357" s="83"/>
      <c r="R357" s="139"/>
      <c r="S357" s="83"/>
      <c r="T357" s="139"/>
      <c r="U357" s="83"/>
      <c r="V357" s="139"/>
      <c r="W357" s="83"/>
      <c r="X357" s="139"/>
      <c r="Y357" s="83"/>
      <c r="Z357" s="139"/>
      <c r="AA357" s="83"/>
      <c r="AB357" s="83"/>
      <c r="AC357" s="83"/>
      <c r="AD357" s="83"/>
    </row>
    <row r="358" spans="1:30">
      <c r="A358" s="83"/>
      <c r="B358" s="83"/>
      <c r="C358" s="83"/>
      <c r="D358" s="83"/>
      <c r="E358" s="83"/>
      <c r="F358" s="83"/>
      <c r="G358" s="83"/>
      <c r="H358" s="83"/>
      <c r="I358" s="83"/>
      <c r="J358" s="139"/>
      <c r="K358" s="83"/>
      <c r="L358" s="139"/>
      <c r="M358" s="83"/>
      <c r="N358" s="139"/>
      <c r="O358" s="83"/>
      <c r="P358" s="139"/>
      <c r="Q358" s="83"/>
      <c r="R358" s="139"/>
      <c r="S358" s="83"/>
      <c r="T358" s="139"/>
      <c r="U358" s="83"/>
      <c r="V358" s="139"/>
      <c r="W358" s="83"/>
      <c r="X358" s="139"/>
      <c r="Y358" s="83"/>
      <c r="Z358" s="139"/>
      <c r="AA358" s="83"/>
      <c r="AB358" s="83"/>
      <c r="AC358" s="83"/>
      <c r="AD358" s="83"/>
    </row>
    <row r="359" spans="1:30">
      <c r="A359" s="83"/>
      <c r="B359" s="83"/>
      <c r="C359" s="83"/>
      <c r="D359" s="83"/>
      <c r="E359" s="83"/>
      <c r="F359" s="83"/>
      <c r="G359" s="83"/>
      <c r="H359" s="83"/>
      <c r="I359" s="83"/>
      <c r="J359" s="139"/>
      <c r="K359" s="83"/>
      <c r="L359" s="139"/>
      <c r="M359" s="83"/>
      <c r="N359" s="139"/>
      <c r="O359" s="83"/>
      <c r="P359" s="139"/>
      <c r="Q359" s="83"/>
      <c r="R359" s="139"/>
      <c r="S359" s="83"/>
      <c r="T359" s="139"/>
      <c r="U359" s="83"/>
      <c r="V359" s="139"/>
      <c r="W359" s="83"/>
      <c r="X359" s="139"/>
      <c r="Y359" s="83"/>
      <c r="Z359" s="139"/>
      <c r="AA359" s="83"/>
      <c r="AB359" s="83"/>
      <c r="AC359" s="83"/>
      <c r="AD359" s="83"/>
    </row>
    <row r="360" spans="1:30">
      <c r="A360" s="83"/>
      <c r="B360" s="83"/>
      <c r="C360" s="83"/>
      <c r="D360" s="83"/>
      <c r="E360" s="83"/>
      <c r="F360" s="83"/>
      <c r="G360" s="83"/>
      <c r="H360" s="83"/>
      <c r="I360" s="83"/>
      <c r="J360" s="139"/>
      <c r="K360" s="83"/>
      <c r="L360" s="139"/>
      <c r="M360" s="83"/>
      <c r="N360" s="139"/>
      <c r="O360" s="83"/>
      <c r="P360" s="139"/>
      <c r="Q360" s="83"/>
      <c r="R360" s="139"/>
      <c r="S360" s="83"/>
      <c r="T360" s="139"/>
      <c r="U360" s="83"/>
      <c r="V360" s="139"/>
      <c r="W360" s="83"/>
      <c r="X360" s="139"/>
      <c r="Y360" s="83"/>
      <c r="Z360" s="139"/>
      <c r="AA360" s="83"/>
      <c r="AB360" s="83"/>
      <c r="AC360" s="83"/>
      <c r="AD360" s="83"/>
    </row>
    <row r="361" spans="1:30">
      <c r="A361" s="83"/>
      <c r="B361" s="83"/>
      <c r="C361" s="83"/>
      <c r="D361" s="83"/>
      <c r="E361" s="83"/>
      <c r="F361" s="83"/>
      <c r="G361" s="83"/>
      <c r="H361" s="83"/>
      <c r="I361" s="83"/>
      <c r="J361" s="139"/>
      <c r="K361" s="83"/>
      <c r="L361" s="139"/>
      <c r="M361" s="83"/>
      <c r="N361" s="139"/>
      <c r="O361" s="83"/>
      <c r="P361" s="139"/>
      <c r="Q361" s="83"/>
      <c r="R361" s="139"/>
      <c r="S361" s="83"/>
      <c r="T361" s="139"/>
      <c r="U361" s="83"/>
      <c r="V361" s="139"/>
      <c r="W361" s="83"/>
      <c r="X361" s="139"/>
      <c r="Y361" s="83"/>
      <c r="Z361" s="139"/>
      <c r="AA361" s="83"/>
      <c r="AB361" s="83"/>
      <c r="AC361" s="83"/>
      <c r="AD361" s="83"/>
    </row>
    <row r="362" spans="1:30">
      <c r="A362" s="83"/>
      <c r="B362" s="83"/>
      <c r="C362" s="83"/>
      <c r="D362" s="83"/>
      <c r="E362" s="83"/>
      <c r="F362" s="83"/>
      <c r="G362" s="83"/>
      <c r="H362" s="83"/>
      <c r="I362" s="83"/>
      <c r="J362" s="139"/>
      <c r="K362" s="83"/>
      <c r="L362" s="139"/>
      <c r="M362" s="83"/>
      <c r="N362" s="139"/>
      <c r="O362" s="83"/>
      <c r="P362" s="139"/>
      <c r="Q362" s="83"/>
      <c r="R362" s="139"/>
      <c r="S362" s="83"/>
      <c r="T362" s="139"/>
      <c r="U362" s="83"/>
      <c r="V362" s="139"/>
      <c r="W362" s="83"/>
      <c r="X362" s="139"/>
      <c r="Y362" s="83"/>
      <c r="Z362" s="139"/>
      <c r="AA362" s="83"/>
      <c r="AB362" s="83"/>
      <c r="AC362" s="83"/>
      <c r="AD362" s="83"/>
    </row>
    <row r="363" spans="1:30">
      <c r="A363" s="83"/>
      <c r="B363" s="83"/>
      <c r="C363" s="83"/>
      <c r="D363" s="83"/>
      <c r="E363" s="83"/>
      <c r="F363" s="83"/>
      <c r="G363" s="83"/>
      <c r="H363" s="83"/>
      <c r="I363" s="83"/>
      <c r="J363" s="139"/>
      <c r="K363" s="83"/>
      <c r="L363" s="139"/>
      <c r="M363" s="83"/>
      <c r="N363" s="139"/>
      <c r="O363" s="83"/>
      <c r="P363" s="139"/>
      <c r="Q363" s="83"/>
      <c r="R363" s="139"/>
      <c r="S363" s="83"/>
      <c r="T363" s="139"/>
      <c r="U363" s="83"/>
      <c r="V363" s="139"/>
      <c r="W363" s="83"/>
      <c r="X363" s="139"/>
      <c r="Y363" s="83"/>
      <c r="Z363" s="139"/>
      <c r="AA363" s="83"/>
      <c r="AB363" s="83"/>
      <c r="AC363" s="83"/>
      <c r="AD363" s="83"/>
    </row>
    <row r="364" spans="1:30">
      <c r="A364" s="83"/>
      <c r="B364" s="83"/>
      <c r="C364" s="83"/>
      <c r="D364" s="83"/>
      <c r="E364" s="83"/>
      <c r="F364" s="83"/>
      <c r="G364" s="83"/>
      <c r="H364" s="83"/>
      <c r="I364" s="83"/>
      <c r="J364" s="139"/>
      <c r="K364" s="83"/>
      <c r="L364" s="139"/>
      <c r="M364" s="83"/>
      <c r="N364" s="139"/>
      <c r="O364" s="83"/>
      <c r="P364" s="139"/>
      <c r="Q364" s="83"/>
      <c r="R364" s="139"/>
      <c r="S364" s="83"/>
      <c r="T364" s="139"/>
      <c r="U364" s="83"/>
      <c r="V364" s="139"/>
      <c r="W364" s="83"/>
      <c r="X364" s="139"/>
      <c r="Y364" s="83"/>
      <c r="Z364" s="139"/>
      <c r="AA364" s="83"/>
      <c r="AB364" s="83"/>
      <c r="AC364" s="83"/>
      <c r="AD364" s="83"/>
    </row>
    <row r="365" spans="1:30">
      <c r="A365" s="83"/>
      <c r="B365" s="83"/>
      <c r="C365" s="83"/>
      <c r="D365" s="83"/>
      <c r="E365" s="83"/>
      <c r="F365" s="83"/>
      <c r="G365" s="83"/>
      <c r="H365" s="83"/>
      <c r="I365" s="83"/>
      <c r="J365" s="139"/>
      <c r="K365" s="83"/>
      <c r="L365" s="139"/>
      <c r="M365" s="83"/>
      <c r="N365" s="139"/>
      <c r="O365" s="83"/>
      <c r="P365" s="139"/>
      <c r="Q365" s="83"/>
      <c r="R365" s="139"/>
      <c r="S365" s="83"/>
      <c r="T365" s="139"/>
      <c r="U365" s="83"/>
      <c r="V365" s="139"/>
      <c r="W365" s="83"/>
      <c r="X365" s="139"/>
      <c r="Y365" s="83"/>
      <c r="Z365" s="139"/>
      <c r="AA365" s="83"/>
      <c r="AB365" s="83"/>
      <c r="AC365" s="83"/>
      <c r="AD365" s="83"/>
    </row>
    <row r="366" spans="1:30">
      <c r="A366" s="83"/>
      <c r="B366" s="83"/>
      <c r="C366" s="83"/>
      <c r="D366" s="83"/>
      <c r="E366" s="83"/>
      <c r="F366" s="83"/>
      <c r="G366" s="83"/>
      <c r="H366" s="83"/>
      <c r="I366" s="83"/>
      <c r="J366" s="139"/>
      <c r="K366" s="83"/>
      <c r="L366" s="139"/>
      <c r="M366" s="83"/>
      <c r="N366" s="139"/>
      <c r="O366" s="83"/>
      <c r="P366" s="139"/>
      <c r="Q366" s="83"/>
      <c r="R366" s="139"/>
      <c r="S366" s="83"/>
      <c r="T366" s="139"/>
      <c r="U366" s="83"/>
      <c r="V366" s="139"/>
      <c r="W366" s="83"/>
      <c r="X366" s="139"/>
      <c r="Y366" s="83"/>
      <c r="Z366" s="139"/>
      <c r="AA366" s="83"/>
      <c r="AB366" s="83"/>
      <c r="AC366" s="83"/>
      <c r="AD366" s="83"/>
    </row>
    <row r="367" spans="1:30">
      <c r="A367" s="83"/>
      <c r="B367" s="83"/>
      <c r="C367" s="83"/>
      <c r="D367" s="83"/>
      <c r="E367" s="83"/>
      <c r="F367" s="83"/>
      <c r="G367" s="83"/>
      <c r="H367" s="83"/>
      <c r="I367" s="83"/>
      <c r="J367" s="139"/>
      <c r="K367" s="83"/>
      <c r="L367" s="139"/>
      <c r="M367" s="83"/>
      <c r="N367" s="139"/>
      <c r="O367" s="83"/>
      <c r="P367" s="139"/>
      <c r="Q367" s="83"/>
      <c r="R367" s="139"/>
      <c r="S367" s="83"/>
      <c r="T367" s="139"/>
      <c r="U367" s="83"/>
      <c r="V367" s="139"/>
      <c r="W367" s="83"/>
      <c r="X367" s="139"/>
      <c r="Y367" s="83"/>
      <c r="Z367" s="139"/>
      <c r="AA367" s="83"/>
      <c r="AB367" s="83"/>
      <c r="AC367" s="83"/>
      <c r="AD367" s="83"/>
    </row>
    <row r="368" spans="1:30">
      <c r="A368" s="83"/>
      <c r="B368" s="83"/>
      <c r="C368" s="83"/>
      <c r="D368" s="83"/>
      <c r="E368" s="83"/>
      <c r="F368" s="83"/>
      <c r="G368" s="83"/>
      <c r="H368" s="83"/>
      <c r="I368" s="83"/>
      <c r="J368" s="139"/>
      <c r="K368" s="83"/>
      <c r="L368" s="139"/>
      <c r="M368" s="83"/>
      <c r="N368" s="139"/>
      <c r="O368" s="83"/>
      <c r="P368" s="139"/>
      <c r="Q368" s="83"/>
      <c r="R368" s="139"/>
      <c r="S368" s="83"/>
      <c r="T368" s="139"/>
      <c r="U368" s="83"/>
      <c r="V368" s="139"/>
      <c r="W368" s="83"/>
      <c r="X368" s="139"/>
      <c r="Y368" s="83"/>
      <c r="Z368" s="139"/>
      <c r="AA368" s="83"/>
      <c r="AB368" s="83"/>
      <c r="AC368" s="83"/>
      <c r="AD368" s="83"/>
    </row>
    <row r="369" spans="1:30">
      <c r="A369" s="83"/>
      <c r="B369" s="83"/>
      <c r="C369" s="83"/>
      <c r="D369" s="83"/>
      <c r="E369" s="83"/>
      <c r="F369" s="83"/>
      <c r="G369" s="83"/>
      <c r="H369" s="83"/>
      <c r="I369" s="83"/>
      <c r="J369" s="139"/>
      <c r="K369" s="83"/>
      <c r="L369" s="139"/>
      <c r="M369" s="83"/>
      <c r="N369" s="139"/>
      <c r="O369" s="83"/>
      <c r="P369" s="139"/>
      <c r="Q369" s="83"/>
      <c r="R369" s="139"/>
      <c r="S369" s="83"/>
      <c r="T369" s="139"/>
      <c r="U369" s="83"/>
      <c r="V369" s="139"/>
      <c r="W369" s="83"/>
      <c r="X369" s="139"/>
      <c r="Y369" s="83"/>
      <c r="Z369" s="139"/>
      <c r="AA369" s="83"/>
      <c r="AB369" s="83"/>
      <c r="AC369" s="83"/>
      <c r="AD369" s="83"/>
    </row>
    <row r="370" spans="1:30">
      <c r="A370" s="83"/>
      <c r="B370" s="83"/>
      <c r="C370" s="83"/>
      <c r="D370" s="83"/>
      <c r="E370" s="83"/>
      <c r="F370" s="83"/>
      <c r="G370" s="83"/>
      <c r="H370" s="83"/>
      <c r="I370" s="83"/>
      <c r="J370" s="139"/>
      <c r="K370" s="83"/>
      <c r="L370" s="139"/>
      <c r="M370" s="83"/>
      <c r="N370" s="139"/>
      <c r="O370" s="83"/>
      <c r="P370" s="139"/>
      <c r="Q370" s="83"/>
      <c r="R370" s="139"/>
      <c r="S370" s="83"/>
      <c r="T370" s="139"/>
      <c r="U370" s="83"/>
      <c r="V370" s="139"/>
      <c r="W370" s="83"/>
      <c r="X370" s="139"/>
      <c r="Y370" s="83"/>
      <c r="Z370" s="139"/>
      <c r="AA370" s="83"/>
      <c r="AB370" s="83"/>
      <c r="AC370" s="83"/>
      <c r="AD370" s="83"/>
    </row>
    <row r="371" spans="1:30">
      <c r="A371" s="83"/>
      <c r="B371" s="83"/>
      <c r="C371" s="83"/>
      <c r="D371" s="83"/>
      <c r="E371" s="83"/>
      <c r="F371" s="83"/>
      <c r="G371" s="83"/>
      <c r="H371" s="83"/>
      <c r="I371" s="83"/>
      <c r="J371" s="139"/>
      <c r="K371" s="83"/>
      <c r="L371" s="139"/>
      <c r="M371" s="83"/>
      <c r="N371" s="139"/>
      <c r="O371" s="83"/>
      <c r="P371" s="139"/>
      <c r="Q371" s="83"/>
      <c r="R371" s="139"/>
      <c r="S371" s="83"/>
      <c r="T371" s="139"/>
      <c r="U371" s="83"/>
      <c r="V371" s="139"/>
      <c r="W371" s="83"/>
      <c r="X371" s="139"/>
      <c r="Y371" s="83"/>
      <c r="Z371" s="139"/>
      <c r="AA371" s="83"/>
      <c r="AB371" s="83"/>
      <c r="AC371" s="83"/>
      <c r="AD371" s="83"/>
    </row>
    <row r="372" spans="1:30">
      <c r="A372" s="83"/>
      <c r="B372" s="83"/>
      <c r="C372" s="83"/>
      <c r="D372" s="83"/>
      <c r="E372" s="83"/>
      <c r="F372" s="83"/>
      <c r="G372" s="83"/>
      <c r="H372" s="83"/>
      <c r="I372" s="83"/>
      <c r="J372" s="139"/>
      <c r="K372" s="83"/>
      <c r="L372" s="139"/>
      <c r="M372" s="83"/>
      <c r="N372" s="139"/>
      <c r="O372" s="83"/>
      <c r="P372" s="139"/>
      <c r="Q372" s="83"/>
      <c r="R372" s="139"/>
      <c r="S372" s="83"/>
      <c r="T372" s="139"/>
      <c r="U372" s="83"/>
      <c r="V372" s="139"/>
      <c r="W372" s="83"/>
      <c r="X372" s="139"/>
      <c r="Y372" s="83"/>
      <c r="Z372" s="139"/>
      <c r="AA372" s="83"/>
      <c r="AB372" s="83"/>
      <c r="AC372" s="83"/>
      <c r="AD372" s="83"/>
    </row>
    <row r="373" spans="1:30">
      <c r="A373" s="83"/>
      <c r="B373" s="83"/>
      <c r="C373" s="83"/>
      <c r="D373" s="83"/>
      <c r="E373" s="83"/>
      <c r="F373" s="83"/>
      <c r="G373" s="83"/>
      <c r="H373" s="83"/>
      <c r="I373" s="83"/>
      <c r="J373" s="139"/>
      <c r="K373" s="83"/>
      <c r="L373" s="139"/>
      <c r="M373" s="83"/>
      <c r="N373" s="139"/>
      <c r="O373" s="83"/>
      <c r="P373" s="139"/>
      <c r="Q373" s="83"/>
      <c r="R373" s="139"/>
      <c r="S373" s="83"/>
      <c r="T373" s="139"/>
      <c r="U373" s="83"/>
      <c r="V373" s="139"/>
      <c r="W373" s="83"/>
      <c r="X373" s="139"/>
      <c r="Y373" s="83"/>
      <c r="Z373" s="139"/>
      <c r="AA373" s="83"/>
      <c r="AB373" s="83"/>
      <c r="AC373" s="83"/>
      <c r="AD373" s="83"/>
    </row>
    <row r="374" spans="1:30">
      <c r="A374" s="83"/>
      <c r="B374" s="83"/>
      <c r="C374" s="83"/>
      <c r="D374" s="83"/>
      <c r="E374" s="83"/>
      <c r="F374" s="83"/>
      <c r="G374" s="83"/>
      <c r="H374" s="83"/>
      <c r="I374" s="83"/>
      <c r="J374" s="139"/>
      <c r="K374" s="83"/>
      <c r="L374" s="139"/>
      <c r="M374" s="83"/>
      <c r="N374" s="139"/>
      <c r="O374" s="83"/>
      <c r="P374" s="139"/>
      <c r="Q374" s="83"/>
      <c r="R374" s="139"/>
      <c r="S374" s="83"/>
      <c r="T374" s="139"/>
      <c r="U374" s="83"/>
      <c r="V374" s="139"/>
      <c r="W374" s="83"/>
      <c r="X374" s="139"/>
      <c r="Y374" s="83"/>
      <c r="Z374" s="139"/>
      <c r="AA374" s="83"/>
      <c r="AB374" s="83"/>
      <c r="AC374" s="83"/>
      <c r="AD374" s="83"/>
    </row>
    <row r="375" spans="1:30">
      <c r="A375" s="83"/>
      <c r="B375" s="83"/>
      <c r="C375" s="83"/>
      <c r="D375" s="83"/>
      <c r="E375" s="83"/>
      <c r="F375" s="83"/>
      <c r="G375" s="83"/>
      <c r="H375" s="83"/>
      <c r="I375" s="83"/>
      <c r="J375" s="139"/>
      <c r="K375" s="83"/>
      <c r="L375" s="139"/>
      <c r="M375" s="83"/>
      <c r="N375" s="139"/>
      <c r="O375" s="83"/>
      <c r="P375" s="139"/>
      <c r="Q375" s="83"/>
      <c r="R375" s="139"/>
      <c r="S375" s="83"/>
      <c r="T375" s="139"/>
      <c r="U375" s="83"/>
      <c r="V375" s="139"/>
      <c r="W375" s="83"/>
      <c r="X375" s="139"/>
      <c r="Y375" s="83"/>
      <c r="Z375" s="139"/>
      <c r="AA375" s="83"/>
      <c r="AB375" s="83"/>
      <c r="AC375" s="83"/>
      <c r="AD375" s="83"/>
    </row>
    <row r="376" spans="1:30">
      <c r="A376" s="83"/>
      <c r="B376" s="83"/>
      <c r="C376" s="83"/>
      <c r="D376" s="83"/>
      <c r="E376" s="83"/>
      <c r="F376" s="83"/>
      <c r="G376" s="83"/>
      <c r="H376" s="83"/>
      <c r="I376" s="83"/>
      <c r="J376" s="139"/>
      <c r="K376" s="83"/>
      <c r="L376" s="139"/>
      <c r="M376" s="83"/>
      <c r="N376" s="139"/>
      <c r="O376" s="83"/>
      <c r="P376" s="139"/>
      <c r="Q376" s="83"/>
      <c r="R376" s="139"/>
      <c r="S376" s="83"/>
      <c r="T376" s="139"/>
      <c r="U376" s="83"/>
      <c r="V376" s="139"/>
      <c r="W376" s="83"/>
      <c r="X376" s="139"/>
      <c r="Y376" s="83"/>
      <c r="Z376" s="139"/>
      <c r="AA376" s="83"/>
      <c r="AB376" s="83"/>
      <c r="AC376" s="83"/>
      <c r="AD376" s="83"/>
    </row>
    <row r="377" spans="1:30">
      <c r="A377" s="83"/>
      <c r="B377" s="83"/>
      <c r="C377" s="83"/>
      <c r="D377" s="83"/>
      <c r="E377" s="83"/>
      <c r="F377" s="83"/>
      <c r="G377" s="83"/>
      <c r="H377" s="83"/>
      <c r="I377" s="83"/>
      <c r="J377" s="139"/>
      <c r="K377" s="83"/>
      <c r="L377" s="139"/>
      <c r="M377" s="83"/>
      <c r="N377" s="139"/>
      <c r="O377" s="83"/>
      <c r="P377" s="139"/>
      <c r="Q377" s="83"/>
      <c r="R377" s="139"/>
      <c r="S377" s="83"/>
      <c r="T377" s="139"/>
      <c r="U377" s="83"/>
      <c r="V377" s="139"/>
      <c r="W377" s="83"/>
      <c r="X377" s="139"/>
      <c r="Y377" s="83"/>
      <c r="Z377" s="139"/>
      <c r="AA377" s="83"/>
      <c r="AB377" s="83"/>
      <c r="AC377" s="83"/>
      <c r="AD377" s="83"/>
    </row>
  </sheetData>
  <mergeCells count="29">
    <mergeCell ref="V65:W65"/>
    <mergeCell ref="X65:Y65"/>
    <mergeCell ref="Z65:AA65"/>
    <mergeCell ref="V4:W4"/>
    <mergeCell ref="X4:Y4"/>
    <mergeCell ref="Z4:AA4"/>
    <mergeCell ref="T4:U4"/>
    <mergeCell ref="J65:K65"/>
    <mergeCell ref="N65:O65"/>
    <mergeCell ref="P65:Q65"/>
    <mergeCell ref="R65:S65"/>
    <mergeCell ref="T65:U65"/>
    <mergeCell ref="L65:M65"/>
    <mergeCell ref="A37:A48"/>
    <mergeCell ref="J4:K4"/>
    <mergeCell ref="L4:M4"/>
    <mergeCell ref="N4:O4"/>
    <mergeCell ref="P4:Q4"/>
    <mergeCell ref="R4:S4"/>
    <mergeCell ref="C78:G78"/>
    <mergeCell ref="C80:G80"/>
    <mergeCell ref="D2:F2"/>
    <mergeCell ref="A50:A55"/>
    <mergeCell ref="A57:A61"/>
    <mergeCell ref="A7:A10"/>
    <mergeCell ref="A12:A18"/>
    <mergeCell ref="A20:A21"/>
    <mergeCell ref="A23:A29"/>
    <mergeCell ref="A31:A35"/>
  </mergeCells>
  <pageMargins left="0.31496062992125984" right="0.35433070866141736" top="0.51181102362204722" bottom="0.39370078740157483" header="0.31496062992125984" footer="0.31496062992125984"/>
  <pageSetup paperSize="8" scale="60" orientation="landscape" r:id="rId1"/>
  <rowBreaks count="1" manualBreakCount="1">
    <brk id="63" max="16383" man="1"/>
  </rowBreaks>
  <ignoredErrors>
    <ignoredError sqref="F7 F12:H12 F20:H20 K20 F31:H31 F57:H57 F37:H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AA37"/>
  <sheetViews>
    <sheetView zoomScale="85" zoomScaleNormal="85" workbookViewId="0">
      <pane xSplit="9" ySplit="5" topLeftCell="J6" activePane="bottomRight" state="frozen"/>
      <selection pane="topRight" activeCell="J1" sqref="J1"/>
      <selection pane="bottomLeft" activeCell="A5" sqref="A5"/>
      <selection pane="bottomRight" activeCell="C19" sqref="C19:G19"/>
    </sheetView>
  </sheetViews>
  <sheetFormatPr baseColWidth="10" defaultRowHeight="15"/>
  <cols>
    <col min="1" max="1" width="42.140625" customWidth="1"/>
    <col min="2" max="2" width="11.42578125" customWidth="1"/>
    <col min="3" max="3" width="12.140625" customWidth="1"/>
    <col min="5" max="5" width="12" customWidth="1"/>
    <col min="6" max="6" width="10.5703125" customWidth="1"/>
    <col min="7" max="7" width="12.140625" customWidth="1"/>
    <col min="8" max="8" width="9.85546875" customWidth="1"/>
    <col min="9" max="9" width="11" customWidth="1"/>
    <col min="10" max="10" width="9.5703125" style="113" customWidth="1"/>
    <col min="11" max="11" width="8.42578125" customWidth="1"/>
    <col min="12" max="12" width="10.140625" style="113" customWidth="1"/>
    <col min="13" max="13" width="7.140625" customWidth="1"/>
    <col min="14" max="14" width="9.5703125" style="113" customWidth="1"/>
    <col min="15" max="15" width="7.85546875" customWidth="1"/>
    <col min="16" max="16" width="9.7109375" style="113" customWidth="1"/>
    <col min="17" max="17" width="7.5703125" customWidth="1"/>
    <col min="18" max="18" width="9.42578125" style="113" customWidth="1"/>
    <col min="19" max="19" width="7.7109375" customWidth="1"/>
    <col min="20" max="20" width="9.85546875" style="113" customWidth="1"/>
    <col min="21" max="21" width="7.42578125" customWidth="1"/>
    <col min="22" max="22" width="9.85546875" style="113" customWidth="1"/>
    <col min="23" max="23" width="8.140625" customWidth="1"/>
    <col min="24" max="24" width="10.140625" style="113" customWidth="1"/>
    <col min="25" max="25" width="7.42578125" customWidth="1"/>
    <col min="26" max="26" width="10" style="113" customWidth="1"/>
    <col min="27" max="27" width="8.5703125" customWidth="1"/>
  </cols>
  <sheetData>
    <row r="1" spans="1:27" ht="18.75">
      <c r="A1" s="2" t="s">
        <v>195</v>
      </c>
      <c r="B1" s="2"/>
      <c r="C1" s="2"/>
      <c r="D1" s="2"/>
      <c r="E1" s="156">
        <v>41385</v>
      </c>
      <c r="G1" s="2"/>
    </row>
    <row r="2" spans="1:27" ht="18.75">
      <c r="A2" s="2" t="s">
        <v>94</v>
      </c>
      <c r="B2" s="2"/>
      <c r="C2" s="2"/>
      <c r="D2" s="197" t="s">
        <v>91</v>
      </c>
      <c r="E2" s="198"/>
      <c r="F2" s="199"/>
      <c r="G2" s="63">
        <f>233-COUNTIF('Feuil1 ne pas supprimer'!F4:F236,"0")</f>
        <v>233</v>
      </c>
      <c r="H2" s="64">
        <f>G2/233</f>
        <v>1</v>
      </c>
    </row>
    <row r="3" spans="1:27" ht="18.75">
      <c r="A3" s="2" t="s">
        <v>194</v>
      </c>
      <c r="B3" s="2"/>
      <c r="C3" s="2"/>
      <c r="D3" s="80"/>
      <c r="E3" s="80"/>
      <c r="F3" s="80"/>
      <c r="G3" s="81" t="s">
        <v>96</v>
      </c>
      <c r="H3" s="82"/>
    </row>
    <row r="4" spans="1:27" ht="49.5" customHeight="1">
      <c r="A4" s="45"/>
      <c r="B4" s="45"/>
      <c r="C4" s="45"/>
      <c r="D4" s="45"/>
      <c r="E4" s="45"/>
      <c r="F4" s="45"/>
      <c r="G4" s="5"/>
      <c r="H4" s="5"/>
      <c r="I4" s="5"/>
      <c r="J4" s="200" t="str">
        <f>'Bureaux de vote'!J4:K4</f>
        <v>Liste 1 RRPP</v>
      </c>
      <c r="K4" s="201"/>
      <c r="L4" s="196" t="str">
        <f>'Bureaux de vote'!L4:M4</f>
        <v>Liste 2 UPLD</v>
      </c>
      <c r="M4" s="190"/>
      <c r="N4" s="202" t="str">
        <f>'Bureaux de vote'!N4:O4</f>
        <v>Liste 3        Amuitahiraa Huiraatira</v>
      </c>
      <c r="O4" s="192"/>
      <c r="P4" s="196" t="str">
        <f>'Bureaux de vote'!P4:Q4</f>
        <v>Liste 4                         Te Ara Ti'a</v>
      </c>
      <c r="Q4" s="190"/>
      <c r="R4" s="196" t="str">
        <f>'Bureaux de vote'!R4:S4</f>
        <v>Liste 5                   Tahoeraa Huiraatira</v>
      </c>
      <c r="S4" s="190"/>
      <c r="T4" s="196" t="str">
        <f>'Bureaux de vote'!T4:U4</f>
        <v xml:space="preserve">Liste 6                    Tous Polynésiens </v>
      </c>
      <c r="U4" s="190"/>
      <c r="V4" s="196" t="str">
        <f>'Bureaux de vote'!V4:W4</f>
        <v>Liste 7                             Ia Tura to'u Fenua</v>
      </c>
      <c r="W4" s="190"/>
      <c r="X4" s="196" t="str">
        <f>'Bureaux de vote'!X4:Y4</f>
        <v>Liste 8                              Te Hiti Tau Api</v>
      </c>
      <c r="Y4" s="190"/>
      <c r="Z4" s="196" t="str">
        <f>'Bureaux de vote'!Z4:AA4</f>
        <v>Liste 9                               A Ti'a Porinetia</v>
      </c>
      <c r="AA4" s="190"/>
    </row>
    <row r="5" spans="1:27" ht="72.75" customHeight="1">
      <c r="A5" s="75"/>
      <c r="B5" s="76" t="str">
        <f>'par communes'!B66</f>
        <v>Nb de Communes</v>
      </c>
      <c r="C5" s="76" t="str">
        <f>'par communes'!C66</f>
        <v>Nb. bureaux de vote</v>
      </c>
      <c r="D5" s="76" t="str">
        <f>'par communes'!D66</f>
        <v xml:space="preserve"> Nb. inscrits</v>
      </c>
      <c r="E5" s="76" t="str">
        <f>'par communes'!E66</f>
        <v>Nb. Votants</v>
      </c>
      <c r="F5" s="76" t="str">
        <f>'par communes'!F66</f>
        <v>Abstention</v>
      </c>
      <c r="G5" s="76" t="str">
        <f>'par communes'!G66</f>
        <v>Taux participation</v>
      </c>
      <c r="H5" s="76" t="str">
        <f>'par communes'!H66</f>
        <v>blancs et nuls</v>
      </c>
      <c r="I5" s="74" t="str">
        <f>'par communes'!I66</f>
        <v>Nb. Exprimes</v>
      </c>
      <c r="J5" s="138" t="str">
        <f>'par communes'!J66</f>
        <v>Voix Obtenues</v>
      </c>
      <c r="K5" s="47" t="str">
        <f>'par communes'!K66</f>
        <v>%</v>
      </c>
      <c r="L5" s="138" t="str">
        <f>'par communes'!L66</f>
        <v>Voix Obtenues</v>
      </c>
      <c r="M5" s="47" t="str">
        <f>'par communes'!M66</f>
        <v>%</v>
      </c>
      <c r="N5" s="138" t="str">
        <f>'par communes'!N66</f>
        <v>Voix Obtenues</v>
      </c>
      <c r="O5" s="47" t="str">
        <f>'par communes'!O66</f>
        <v>%</v>
      </c>
      <c r="P5" s="138" t="str">
        <f>'par communes'!P66</f>
        <v>Voix Obtenues</v>
      </c>
      <c r="Q5" s="47" t="str">
        <f>'par communes'!Q66</f>
        <v>%</v>
      </c>
      <c r="R5" s="138" t="str">
        <f>'par communes'!R66</f>
        <v>Voix Obtenues</v>
      </c>
      <c r="S5" s="47" t="str">
        <f>'par communes'!S66</f>
        <v>%</v>
      </c>
      <c r="T5" s="138" t="str">
        <f>'par communes'!T66</f>
        <v>Voix Obtenues</v>
      </c>
      <c r="U5" s="47" t="str">
        <f>'par communes'!U66</f>
        <v>%</v>
      </c>
      <c r="V5" s="138" t="str">
        <f>'par communes'!V66</f>
        <v>Voix Obtenues</v>
      </c>
      <c r="W5" s="47" t="str">
        <f>'par communes'!W66</f>
        <v>%</v>
      </c>
      <c r="X5" s="138" t="str">
        <f>'par communes'!X66</f>
        <v>Voix Obtenues</v>
      </c>
      <c r="Y5" s="47" t="str">
        <f>'par communes'!Y66</f>
        <v>%</v>
      </c>
      <c r="Z5" s="138" t="str">
        <f>'par communes'!Z66</f>
        <v>Voix Obtenues</v>
      </c>
      <c r="AA5" s="47" t="str">
        <f>'par communes'!AA66</f>
        <v>%</v>
      </c>
    </row>
    <row r="6" spans="1:27">
      <c r="A6" s="67" t="str">
        <f>'par communes'!A67</f>
        <v>1ère SECTION DES ÎLES DU VENT</v>
      </c>
      <c r="B6" s="77">
        <f>'par communes'!B67</f>
        <v>4</v>
      </c>
      <c r="C6" s="77">
        <f>'par communes'!C67</f>
        <v>41</v>
      </c>
      <c r="D6" s="141">
        <f>'par communes'!D67</f>
        <v>48776</v>
      </c>
      <c r="E6" s="141">
        <f>'par communes'!E67</f>
        <v>31783</v>
      </c>
      <c r="F6" s="141">
        <f>'par communes'!F67</f>
        <v>16993</v>
      </c>
      <c r="G6" s="78">
        <f>'par communes'!G67</f>
        <v>65.16114482532393</v>
      </c>
      <c r="H6" s="141">
        <f>'par communes'!H67</f>
        <v>383</v>
      </c>
      <c r="I6" s="122">
        <f>'par communes'!I67</f>
        <v>31400</v>
      </c>
      <c r="J6" s="144">
        <f>'par communes'!J67</f>
        <v>269</v>
      </c>
      <c r="K6" s="42">
        <f>'par communes'!K67</f>
        <v>0.85668789808917201</v>
      </c>
      <c r="L6" s="144">
        <f>'par communes'!L67</f>
        <v>6432</v>
      </c>
      <c r="M6" s="42">
        <f>'par communes'!M67</f>
        <v>20.484076433121018</v>
      </c>
      <c r="N6" s="144">
        <f>'par communes'!N67</f>
        <v>59</v>
      </c>
      <c r="O6" s="44">
        <f>'par communes'!O67</f>
        <v>0.18789808917197454</v>
      </c>
      <c r="P6" s="144">
        <f>'par communes'!P67</f>
        <v>572</v>
      </c>
      <c r="Q6" s="42">
        <f>'par communes'!Q67</f>
        <v>1.8216560509554141</v>
      </c>
      <c r="R6" s="144">
        <f>'par communes'!R67</f>
        <v>13596</v>
      </c>
      <c r="S6" s="42">
        <f>'par communes'!S67</f>
        <v>43.29936305732484</v>
      </c>
      <c r="T6" s="144">
        <f>'par communes'!T67</f>
        <v>1728</v>
      </c>
      <c r="U6" s="44">
        <f>'par communes'!U67</f>
        <v>5.5031847133757967</v>
      </c>
      <c r="V6" s="144">
        <f>'par communes'!V67</f>
        <v>1126</v>
      </c>
      <c r="W6" s="42">
        <f>'par communes'!W67</f>
        <v>3.5859872611464971</v>
      </c>
      <c r="X6" s="144">
        <f>'par communes'!X67</f>
        <v>681</v>
      </c>
      <c r="Y6" s="42">
        <f>'par communes'!Y67</f>
        <v>2.1687898089171975</v>
      </c>
      <c r="Z6" s="144">
        <f>'par communes'!Z67</f>
        <v>6937</v>
      </c>
      <c r="AA6" s="44">
        <f>'par communes'!AA67</f>
        <v>22.092356687898089</v>
      </c>
    </row>
    <row r="7" spans="1:27">
      <c r="A7" s="67" t="str">
        <f>'par communes'!A68</f>
        <v>2ème SECTION DES ÎLES DU VENT</v>
      </c>
      <c r="B7" s="77">
        <f>'par communes'!B68</f>
        <v>7</v>
      </c>
      <c r="C7" s="77">
        <f>'par communes'!C68</f>
        <v>48</v>
      </c>
      <c r="D7" s="141">
        <f>'par communes'!D68</f>
        <v>55722</v>
      </c>
      <c r="E7" s="141">
        <f>'par communes'!E68</f>
        <v>35642</v>
      </c>
      <c r="F7" s="141">
        <f>'par communes'!F68</f>
        <v>20080</v>
      </c>
      <c r="G7" s="78">
        <f>'par communes'!G68</f>
        <v>63.963963963963963</v>
      </c>
      <c r="H7" s="141">
        <f>'par communes'!H68</f>
        <v>439</v>
      </c>
      <c r="I7" s="122">
        <f>'par communes'!I68</f>
        <v>35203</v>
      </c>
      <c r="J7" s="144">
        <f>'par communes'!J68</f>
        <v>245</v>
      </c>
      <c r="K7" s="42">
        <f>'par communes'!K68</f>
        <v>0.69596341220918667</v>
      </c>
      <c r="L7" s="144">
        <f>'par communes'!L68</f>
        <v>8197</v>
      </c>
      <c r="M7" s="42">
        <f>'par communes'!M68</f>
        <v>23.284947305627362</v>
      </c>
      <c r="N7" s="144">
        <f>'par communes'!N68</f>
        <v>107</v>
      </c>
      <c r="O7" s="42">
        <f>'par communes'!O68</f>
        <v>0.303951367781155</v>
      </c>
      <c r="P7" s="144">
        <f>'par communes'!P68</f>
        <v>1277</v>
      </c>
      <c r="Q7" s="42">
        <f>'par communes'!Q68</f>
        <v>3.6275317444535977</v>
      </c>
      <c r="R7" s="144">
        <f>'par communes'!R68</f>
        <v>15108</v>
      </c>
      <c r="S7" s="42">
        <f>'par communes'!S68</f>
        <v>42.916796863903642</v>
      </c>
      <c r="T7" s="144">
        <f>'par communes'!T68</f>
        <v>2352</v>
      </c>
      <c r="U7" s="42">
        <f>'par communes'!U68</f>
        <v>6.6812487572081931</v>
      </c>
      <c r="V7" s="144">
        <f>'par communes'!V68</f>
        <v>1774</v>
      </c>
      <c r="W7" s="42">
        <f>'par communes'!W68</f>
        <v>5.0393432377922336</v>
      </c>
      <c r="X7" s="144">
        <f>'par communes'!X68</f>
        <v>893</v>
      </c>
      <c r="Y7" s="42">
        <f>'par communes'!Y68</f>
        <v>2.5367156208277701</v>
      </c>
      <c r="Z7" s="144">
        <f>'par communes'!Z68</f>
        <v>5250</v>
      </c>
      <c r="AA7" s="42">
        <f>'par communes'!AA68</f>
        <v>14.91350169019686</v>
      </c>
    </row>
    <row r="8" spans="1:27">
      <c r="A8" s="67" t="str">
        <f>'par communes'!A69</f>
        <v>3ème SECTION DES ÎLES DU VENT</v>
      </c>
      <c r="B8" s="77">
        <f>'par communes'!B69</f>
        <v>2</v>
      </c>
      <c r="C8" s="77">
        <f>'par communes'!C69</f>
        <v>28</v>
      </c>
      <c r="D8" s="141">
        <f>'par communes'!D69</f>
        <v>34992</v>
      </c>
      <c r="E8" s="141">
        <f>'par communes'!E69</f>
        <v>23805</v>
      </c>
      <c r="F8" s="141">
        <f>'par communes'!F69</f>
        <v>11187</v>
      </c>
      <c r="G8" s="78">
        <f>'par communes'!G69</f>
        <v>68.029835390946502</v>
      </c>
      <c r="H8" s="141">
        <f>'par communes'!H69</f>
        <v>331</v>
      </c>
      <c r="I8" s="122">
        <f>'par communes'!I69</f>
        <v>23474</v>
      </c>
      <c r="J8" s="144">
        <f>'par communes'!J69</f>
        <v>176</v>
      </c>
      <c r="K8" s="42">
        <f>'par communes'!K69</f>
        <v>0.7497656982193065</v>
      </c>
      <c r="L8" s="144">
        <f>'par communes'!L69</f>
        <v>6894</v>
      </c>
      <c r="M8" s="42">
        <f>'par communes'!M69</f>
        <v>29.368663201840334</v>
      </c>
      <c r="N8" s="144">
        <f>'par communes'!N69</f>
        <v>52</v>
      </c>
      <c r="O8" s="42">
        <f>'par communes'!O69</f>
        <v>0.2215216835647951</v>
      </c>
      <c r="P8" s="144">
        <f>'par communes'!P69</f>
        <v>434</v>
      </c>
      <c r="Q8" s="42">
        <f>'par communes'!Q69</f>
        <v>1.8488540512907898</v>
      </c>
      <c r="R8" s="144">
        <f>'par communes'!R69</f>
        <v>8070</v>
      </c>
      <c r="S8" s="42">
        <f>'par communes'!S69</f>
        <v>34.3784612763057</v>
      </c>
      <c r="T8" s="144">
        <f>'par communes'!T69</f>
        <v>992</v>
      </c>
      <c r="U8" s="42">
        <f>'par communes'!U69</f>
        <v>4.2259521172360914</v>
      </c>
      <c r="V8" s="144">
        <f>'par communes'!V69</f>
        <v>730</v>
      </c>
      <c r="W8" s="42">
        <f>'par communes'!W69</f>
        <v>3.1098236346596235</v>
      </c>
      <c r="X8" s="144">
        <f>'par communes'!X69</f>
        <v>488</v>
      </c>
      <c r="Y8" s="42">
        <f>'par communes'!Y69</f>
        <v>2.0788957996080768</v>
      </c>
      <c r="Z8" s="144">
        <f>'par communes'!Z69</f>
        <v>5638</v>
      </c>
      <c r="AA8" s="42">
        <f>'par communes'!AA69</f>
        <v>24.018062537275284</v>
      </c>
    </row>
    <row r="9" spans="1:27">
      <c r="A9" s="67" t="str">
        <f>'par communes'!A70</f>
        <v>SECTION DES ÎLES SOUS LE VENT</v>
      </c>
      <c r="B9" s="77">
        <f>'par communes'!B70</f>
        <v>7</v>
      </c>
      <c r="C9" s="77">
        <f>'par communes'!C70</f>
        <v>34</v>
      </c>
      <c r="D9" s="141">
        <f>'par communes'!D70</f>
        <v>26706</v>
      </c>
      <c r="E9" s="141">
        <f>'par communes'!E70</f>
        <v>19272</v>
      </c>
      <c r="F9" s="141">
        <f>'par communes'!F70</f>
        <v>7434</v>
      </c>
      <c r="G9" s="78">
        <f>'par communes'!G70</f>
        <v>72.163558750842498</v>
      </c>
      <c r="H9" s="141">
        <f>'par communes'!H70</f>
        <v>190</v>
      </c>
      <c r="I9" s="122">
        <f>'par communes'!I70</f>
        <v>19082</v>
      </c>
      <c r="J9" s="144">
        <f>'par communes'!J70</f>
        <v>93</v>
      </c>
      <c r="K9" s="42">
        <f>'par communes'!K70</f>
        <v>0.48737029661461062</v>
      </c>
      <c r="L9" s="144">
        <f>'par communes'!L70</f>
        <v>4822</v>
      </c>
      <c r="M9" s="42">
        <f>'par communes'!M70</f>
        <v>25.269887852426372</v>
      </c>
      <c r="N9" s="144">
        <f>'par communes'!N70</f>
        <v>95</v>
      </c>
      <c r="O9" s="42">
        <f>'par communes'!O70</f>
        <v>0.49785137826223669</v>
      </c>
      <c r="P9" s="144">
        <f>'par communes'!P70</f>
        <v>1150</v>
      </c>
      <c r="Q9" s="42">
        <f>'par communes'!Q70</f>
        <v>6.02662194738497</v>
      </c>
      <c r="R9" s="144">
        <f>'par communes'!R70</f>
        <v>5826</v>
      </c>
      <c r="S9" s="42">
        <f>'par communes'!S70</f>
        <v>30.531390839534637</v>
      </c>
      <c r="T9" s="144">
        <f>'par communes'!T70</f>
        <v>844</v>
      </c>
      <c r="U9" s="42">
        <f>'par communes'!U70</f>
        <v>4.4230164552981872</v>
      </c>
      <c r="V9" s="144">
        <f>'par communes'!V70</f>
        <v>485</v>
      </c>
      <c r="W9" s="42">
        <f>'par communes'!W70</f>
        <v>2.5416622995493134</v>
      </c>
      <c r="X9" s="144">
        <f>'par communes'!X70</f>
        <v>320</v>
      </c>
      <c r="Y9" s="42">
        <f>'par communes'!Y70</f>
        <v>1.6769730636201658</v>
      </c>
      <c r="Z9" s="144">
        <f>'par communes'!Z70</f>
        <v>5447</v>
      </c>
      <c r="AA9" s="42">
        <f>'par communes'!AA70</f>
        <v>28.545225867309505</v>
      </c>
    </row>
    <row r="10" spans="1:27">
      <c r="A10" s="67" t="str">
        <f>'par communes'!A71</f>
        <v>SECTION DES TUAMOTU OUEST</v>
      </c>
      <c r="B10" s="77">
        <f>'par communes'!B71</f>
        <v>5</v>
      </c>
      <c r="C10" s="77">
        <f>'par communes'!C71</f>
        <v>17</v>
      </c>
      <c r="D10" s="141">
        <f>'par communes'!D71</f>
        <v>7495</v>
      </c>
      <c r="E10" s="141">
        <f>'par communes'!E71</f>
        <v>5147</v>
      </c>
      <c r="F10" s="141">
        <f>'par communes'!F71</f>
        <v>2348</v>
      </c>
      <c r="G10" s="78">
        <f>'par communes'!G71</f>
        <v>68.672448298865902</v>
      </c>
      <c r="H10" s="141">
        <f>'par communes'!H71</f>
        <v>139</v>
      </c>
      <c r="I10" s="122">
        <f>'par communes'!I71</f>
        <v>5008</v>
      </c>
      <c r="J10" s="144">
        <f>'par communes'!J71</f>
        <v>22</v>
      </c>
      <c r="K10" s="42">
        <f>'par communes'!K71</f>
        <v>0.43929712460063897</v>
      </c>
      <c r="L10" s="144">
        <f>'par communes'!L71</f>
        <v>1171</v>
      </c>
      <c r="M10" s="42">
        <f>'par communes'!M71</f>
        <v>23.38258785942492</v>
      </c>
      <c r="N10" s="144">
        <f>'par communes'!N71</f>
        <v>10</v>
      </c>
      <c r="O10" s="42">
        <f>'par communes'!O71</f>
        <v>0.19968051118210861</v>
      </c>
      <c r="P10" s="144">
        <f>'par communes'!P71</f>
        <v>334</v>
      </c>
      <c r="Q10" s="42">
        <f>'par communes'!Q71</f>
        <v>6.6693290734824284</v>
      </c>
      <c r="R10" s="144">
        <f>'par communes'!R71</f>
        <v>2124</v>
      </c>
      <c r="S10" s="42">
        <f>'par communes'!S71</f>
        <v>42.412140575079874</v>
      </c>
      <c r="T10" s="144">
        <f>'par communes'!T71</f>
        <v>584</v>
      </c>
      <c r="U10" s="42">
        <f>'par communes'!U71</f>
        <v>11.661341853035143</v>
      </c>
      <c r="V10" s="144">
        <f>'par communes'!V71</f>
        <v>89</v>
      </c>
      <c r="W10" s="42">
        <f>'par communes'!W71</f>
        <v>1.7771565495207666</v>
      </c>
      <c r="X10" s="144">
        <f>'par communes'!X71</f>
        <v>156</v>
      </c>
      <c r="Y10" s="42">
        <f>'par communes'!Y71</f>
        <v>3.1150159744408943</v>
      </c>
      <c r="Z10" s="144">
        <f>'par communes'!Z71</f>
        <v>518</v>
      </c>
      <c r="AA10" s="42">
        <f>'par communes'!AA71</f>
        <v>10.343450479233226</v>
      </c>
    </row>
    <row r="11" spans="1:27">
      <c r="A11" s="67" t="str">
        <f>'par communes'!A72</f>
        <v>SECTION DES TUAMOTU EST ET GAMBIER</v>
      </c>
      <c r="B11" s="77">
        <f>'par communes'!B72</f>
        <v>12</v>
      </c>
      <c r="C11" s="77">
        <f>'par communes'!C72</f>
        <v>26</v>
      </c>
      <c r="D11" s="141">
        <f>'par communes'!D72</f>
        <v>5677</v>
      </c>
      <c r="E11" s="141">
        <f>'par communes'!E72</f>
        <v>4070</v>
      </c>
      <c r="F11" s="141">
        <f>'par communes'!F72</f>
        <v>1607</v>
      </c>
      <c r="G11" s="78">
        <f>'par communes'!G72</f>
        <v>71.692795490576017</v>
      </c>
      <c r="H11" s="141">
        <f>'par communes'!H72</f>
        <v>54</v>
      </c>
      <c r="I11" s="122">
        <f>'par communes'!I72</f>
        <v>4016</v>
      </c>
      <c r="J11" s="144">
        <f>'par communes'!J72</f>
        <v>20</v>
      </c>
      <c r="K11" s="42">
        <f>'par communes'!K72</f>
        <v>0.49800796812749004</v>
      </c>
      <c r="L11" s="144">
        <f>'par communes'!L72</f>
        <v>670</v>
      </c>
      <c r="M11" s="42">
        <f>'par communes'!M72</f>
        <v>16.683266932270914</v>
      </c>
      <c r="N11" s="144">
        <f>'par communes'!N72</f>
        <v>10</v>
      </c>
      <c r="O11" s="42">
        <f>'par communes'!O72</f>
        <v>0.24900398406374502</v>
      </c>
      <c r="P11" s="144">
        <f>'par communes'!P72</f>
        <v>115</v>
      </c>
      <c r="Q11" s="42">
        <f>'par communes'!Q72</f>
        <v>2.8635458167330676</v>
      </c>
      <c r="R11" s="144">
        <f>'par communes'!R72</f>
        <v>2183</v>
      </c>
      <c r="S11" s="42">
        <f>'par communes'!S72</f>
        <v>54.357569721115539</v>
      </c>
      <c r="T11" s="144">
        <f>'par communes'!T72</f>
        <v>130</v>
      </c>
      <c r="U11" s="42">
        <f>'par communes'!U72</f>
        <v>3.237051792828685</v>
      </c>
      <c r="V11" s="144">
        <f>'par communes'!V72</f>
        <v>64</v>
      </c>
      <c r="W11" s="42">
        <f>'par communes'!W72</f>
        <v>1.593625498007968</v>
      </c>
      <c r="X11" s="144">
        <f>'par communes'!X72</f>
        <v>321</v>
      </c>
      <c r="Y11" s="42">
        <f>'par communes'!Y72</f>
        <v>7.9930278884462149</v>
      </c>
      <c r="Z11" s="144">
        <f>'par communes'!Z72</f>
        <v>503</v>
      </c>
      <c r="AA11" s="42">
        <f>'par communes'!AA72</f>
        <v>12.524900398406375</v>
      </c>
    </row>
    <row r="12" spans="1:27">
      <c r="A12" s="67" t="str">
        <f>'par communes'!A73</f>
        <v>SECTION DES MARQUISES</v>
      </c>
      <c r="B12" s="77">
        <f>'par communes'!B73</f>
        <v>6</v>
      </c>
      <c r="C12" s="77">
        <f>'par communes'!C73</f>
        <v>25</v>
      </c>
      <c r="D12" s="141">
        <f>'par communes'!D73</f>
        <v>7107</v>
      </c>
      <c r="E12" s="141">
        <f>'par communes'!E73</f>
        <v>5475</v>
      </c>
      <c r="F12" s="141">
        <f>'par communes'!F73</f>
        <v>1632</v>
      </c>
      <c r="G12" s="78">
        <f>'par communes'!G73</f>
        <v>77.036724356268465</v>
      </c>
      <c r="H12" s="141">
        <f>'par communes'!H73</f>
        <v>51</v>
      </c>
      <c r="I12" s="122">
        <f>'par communes'!I73</f>
        <v>5424</v>
      </c>
      <c r="J12" s="144">
        <f>'par communes'!J73</f>
        <v>37</v>
      </c>
      <c r="K12" s="42">
        <f>'par communes'!K73</f>
        <v>0.68215339233038352</v>
      </c>
      <c r="L12" s="144">
        <f>'par communes'!L73</f>
        <v>1391</v>
      </c>
      <c r="M12" s="42">
        <f>'par communes'!M73</f>
        <v>25.645280235988199</v>
      </c>
      <c r="N12" s="144">
        <f>'par communes'!N73</f>
        <v>73</v>
      </c>
      <c r="O12" s="42">
        <f>'par communes'!O73</f>
        <v>1.3458702064896755</v>
      </c>
      <c r="P12" s="144">
        <f>'par communes'!P73</f>
        <v>62</v>
      </c>
      <c r="Q12" s="42">
        <f>'par communes'!Q73</f>
        <v>1.1430678466076696</v>
      </c>
      <c r="R12" s="144">
        <f>'par communes'!R73</f>
        <v>2220</v>
      </c>
      <c r="S12" s="42">
        <f>'par communes'!S73</f>
        <v>40.929203539823014</v>
      </c>
      <c r="T12" s="144">
        <f>'par communes'!T73</f>
        <v>525</v>
      </c>
      <c r="U12" s="42">
        <f>'par communes'!U73</f>
        <v>9.6792035398230087</v>
      </c>
      <c r="V12" s="144">
        <f>'par communes'!V73</f>
        <v>154</v>
      </c>
      <c r="W12" s="42">
        <f>'par communes'!W73</f>
        <v>2.8392330383480826</v>
      </c>
      <c r="X12" s="144">
        <f>'par communes'!X73</f>
        <v>134</v>
      </c>
      <c r="Y12" s="42">
        <f>'par communes'!Y73</f>
        <v>2.4705014749262539</v>
      </c>
      <c r="Z12" s="144">
        <f>'par communes'!Z73</f>
        <v>828</v>
      </c>
      <c r="AA12" s="42">
        <f>'par communes'!AA73</f>
        <v>15.265486725663715</v>
      </c>
    </row>
    <row r="13" spans="1:27">
      <c r="A13" s="67" t="str">
        <f>'par communes'!A74</f>
        <v>SECTION DES AUSTRALES</v>
      </c>
      <c r="B13" s="77">
        <f>'par communes'!B74</f>
        <v>5</v>
      </c>
      <c r="C13" s="77">
        <f>'par communes'!C74</f>
        <v>14</v>
      </c>
      <c r="D13" s="141">
        <f>'par communes'!D74</f>
        <v>5360</v>
      </c>
      <c r="E13" s="141">
        <f>'par communes'!E74</f>
        <v>4195</v>
      </c>
      <c r="F13" s="141">
        <f>'par communes'!F74</f>
        <v>1165</v>
      </c>
      <c r="G13" s="78">
        <f>'par communes'!G74</f>
        <v>78.264925373134332</v>
      </c>
      <c r="H13" s="141">
        <f>'par communes'!H74</f>
        <v>34</v>
      </c>
      <c r="I13" s="122">
        <f>'par communes'!I74</f>
        <v>4161</v>
      </c>
      <c r="J13" s="144">
        <f>'par communes'!J74</f>
        <v>23</v>
      </c>
      <c r="K13" s="42">
        <f>'par communes'!K74</f>
        <v>0.55275174236962266</v>
      </c>
      <c r="L13" s="144">
        <f>'par communes'!L74</f>
        <v>1204</v>
      </c>
      <c r="M13" s="42">
        <f>'par communes'!M74</f>
        <v>28.935352078827204</v>
      </c>
      <c r="N13" s="144">
        <f>'par communes'!N74</f>
        <v>46</v>
      </c>
      <c r="O13" s="42">
        <f>'par communes'!O74</f>
        <v>1.1055034847392453</v>
      </c>
      <c r="P13" s="144">
        <f>'par communes'!P74</f>
        <v>12</v>
      </c>
      <c r="Q13" s="42">
        <f>'par communes'!Q74</f>
        <v>0.28839221341023791</v>
      </c>
      <c r="R13" s="144">
        <f>'par communes'!R74</f>
        <v>2189</v>
      </c>
      <c r="S13" s="42">
        <f>'par communes'!S74</f>
        <v>52.607546262917573</v>
      </c>
      <c r="T13" s="144">
        <f>'par communes'!T74</f>
        <v>138</v>
      </c>
      <c r="U13" s="42">
        <f>'par communes'!U74</f>
        <v>3.3165104542177359</v>
      </c>
      <c r="V13" s="144">
        <f>'par communes'!V74</f>
        <v>131</v>
      </c>
      <c r="W13" s="42">
        <f>'par communes'!W74</f>
        <v>3.1482816630617636</v>
      </c>
      <c r="X13" s="144">
        <f>'par communes'!X74</f>
        <v>86</v>
      </c>
      <c r="Y13" s="42">
        <f>'par communes'!Y74</f>
        <v>2.0668108627733717</v>
      </c>
      <c r="Z13" s="144">
        <f>'par communes'!Z74</f>
        <v>332</v>
      </c>
      <c r="AA13" s="42">
        <f>'par communes'!AA74</f>
        <v>7.9788512376832488</v>
      </c>
    </row>
    <row r="14" spans="1:27" ht="15.75" thickBot="1">
      <c r="A14" s="40"/>
      <c r="B14" s="37"/>
      <c r="C14" s="37"/>
      <c r="D14" s="142"/>
      <c r="E14" s="142"/>
      <c r="F14" s="142"/>
      <c r="G14" s="38"/>
      <c r="H14" s="142"/>
      <c r="I14" s="143"/>
      <c r="J14" s="142"/>
      <c r="K14" s="41"/>
      <c r="L14" s="142"/>
      <c r="M14" s="43"/>
      <c r="N14" s="142"/>
      <c r="O14" s="43"/>
      <c r="P14" s="142"/>
      <c r="Q14" s="43"/>
      <c r="R14" s="142"/>
      <c r="S14" s="43"/>
      <c r="T14" s="142"/>
      <c r="U14" s="43"/>
      <c r="V14" s="145"/>
      <c r="W14" s="43"/>
      <c r="Y14" s="8"/>
      <c r="AA14" s="8"/>
    </row>
    <row r="15" spans="1:27" ht="15.75" thickBot="1">
      <c r="A15" s="48" t="str">
        <f>'par communes'!A76</f>
        <v>CIRCONSCRIPTION POLYNESIE FRANÇAISE</v>
      </c>
      <c r="B15" s="49">
        <f>'par communes'!B76</f>
        <v>48</v>
      </c>
      <c r="C15" s="49">
        <f>'par communes'!C76</f>
        <v>233</v>
      </c>
      <c r="D15" s="116">
        <f>'par communes'!D76</f>
        <v>191835</v>
      </c>
      <c r="E15" s="116">
        <f>'par communes'!E76</f>
        <v>129389</v>
      </c>
      <c r="F15" s="116">
        <f>'par communes'!F76</f>
        <v>62446</v>
      </c>
      <c r="G15" s="50">
        <f>'par communes'!G76</f>
        <v>67.448067349545184</v>
      </c>
      <c r="H15" s="116">
        <f>'par communes'!H76</f>
        <v>1621</v>
      </c>
      <c r="I15" s="124">
        <f>'par communes'!I76</f>
        <v>127768</v>
      </c>
      <c r="J15" s="116">
        <f>'par communes'!J76</f>
        <v>885</v>
      </c>
      <c r="K15" s="51">
        <f>'par communes'!K76</f>
        <v>0.69266169933003574</v>
      </c>
      <c r="L15" s="116">
        <f>'par communes'!L76</f>
        <v>30781</v>
      </c>
      <c r="M15" s="51">
        <f>'par communes'!M76</f>
        <v>24.091321770709413</v>
      </c>
      <c r="N15" s="116">
        <f>'par communes'!N76</f>
        <v>452</v>
      </c>
      <c r="O15" s="51">
        <f>'par communes'!O76</f>
        <v>0.353766201239747</v>
      </c>
      <c r="P15" s="116">
        <f>'par communes'!P76</f>
        <v>3956</v>
      </c>
      <c r="Q15" s="51">
        <f>'par communes'!Q76</f>
        <v>3.0962369294346002</v>
      </c>
      <c r="R15" s="116">
        <f>'par communes'!R76</f>
        <v>51316</v>
      </c>
      <c r="S15" s="51">
        <f>'par communes'!S76</f>
        <v>40.163421200926678</v>
      </c>
      <c r="T15" s="116">
        <f>'par communes'!T76</f>
        <v>7293</v>
      </c>
      <c r="U15" s="51">
        <f>'par communes'!U76</f>
        <v>5.7080020036315817</v>
      </c>
      <c r="V15" s="116">
        <f>'par communes'!V76</f>
        <v>4553</v>
      </c>
      <c r="W15" s="51">
        <f>'par communes'!W76</f>
        <v>3.5634900757623189</v>
      </c>
      <c r="X15" s="116">
        <f>'par communes'!X76</f>
        <v>3079</v>
      </c>
      <c r="Y15" s="51">
        <f>'par communes'!Y76</f>
        <v>2.409836578799073</v>
      </c>
      <c r="Z15" s="116">
        <f>'par communes'!Z76</f>
        <v>25453</v>
      </c>
      <c r="AA15" s="51">
        <f>'par communes'!AA76</f>
        <v>19.921263540166549</v>
      </c>
    </row>
    <row r="16" spans="1:27" s="22" customFormat="1">
      <c r="A16" s="37"/>
      <c r="B16" s="37"/>
      <c r="C16" s="37"/>
      <c r="D16" s="37"/>
      <c r="E16" s="37"/>
      <c r="F16" s="37"/>
      <c r="G16" s="39"/>
      <c r="H16" s="37"/>
      <c r="I16" s="37"/>
      <c r="J16" s="144"/>
      <c r="K16" s="37"/>
      <c r="L16" s="144"/>
      <c r="M16" s="37"/>
      <c r="N16" s="144"/>
      <c r="O16" s="37"/>
      <c r="P16" s="144"/>
      <c r="Q16" s="37"/>
      <c r="R16" s="144"/>
      <c r="S16" s="37"/>
      <c r="T16" s="144"/>
      <c r="U16" s="37"/>
      <c r="V16" s="146"/>
      <c r="W16" s="36"/>
      <c r="X16" s="147"/>
      <c r="Z16" s="147"/>
    </row>
    <row r="17" spans="1:23" ht="15.75">
      <c r="A17" s="18"/>
      <c r="B17" s="18"/>
      <c r="C17" s="188" t="s">
        <v>198</v>
      </c>
      <c r="D17" s="188"/>
      <c r="E17" s="188"/>
      <c r="F17" s="188"/>
      <c r="G17" s="188"/>
      <c r="H17" s="186">
        <f>G15</f>
        <v>67.448067349545184</v>
      </c>
      <c r="I17" s="18"/>
      <c r="J17" s="142"/>
      <c r="K17" s="18"/>
      <c r="L17" s="142"/>
      <c r="M17" s="18"/>
      <c r="N17" s="142"/>
      <c r="O17" s="18"/>
      <c r="P17" s="142"/>
      <c r="Q17" s="18"/>
      <c r="R17" s="142"/>
      <c r="S17" s="18"/>
      <c r="T17" s="142"/>
      <c r="U17" s="18"/>
      <c r="V17" s="145"/>
      <c r="W17" s="17"/>
    </row>
    <row r="18" spans="1:23" ht="15.75">
      <c r="A18" s="18"/>
      <c r="B18" s="18"/>
      <c r="C18" s="18"/>
      <c r="D18" s="187"/>
      <c r="E18" s="187"/>
      <c r="F18" s="187"/>
      <c r="G18" s="187"/>
      <c r="H18" s="187"/>
      <c r="I18" s="18"/>
      <c r="J18" s="142"/>
      <c r="K18" s="18"/>
      <c r="L18" s="142"/>
      <c r="M18" s="18"/>
      <c r="N18" s="142"/>
      <c r="O18" s="18"/>
      <c r="P18" s="142"/>
      <c r="Q18" s="18"/>
      <c r="R18" s="142"/>
      <c r="S18" s="18"/>
      <c r="T18" s="142"/>
      <c r="U18" s="18"/>
      <c r="V18" s="145"/>
      <c r="W18" s="17"/>
    </row>
    <row r="19" spans="1:23" ht="15.75">
      <c r="A19" s="18"/>
      <c r="B19" s="18"/>
      <c r="C19" s="188" t="s">
        <v>197</v>
      </c>
      <c r="D19" s="188"/>
      <c r="E19" s="188"/>
      <c r="F19" s="188"/>
      <c r="G19" s="188"/>
      <c r="H19" s="186">
        <f>'Bureaux de vote'!H304</f>
        <v>66.603070346912702</v>
      </c>
      <c r="I19" s="18"/>
      <c r="J19" s="142"/>
      <c r="K19" s="18"/>
      <c r="L19" s="142"/>
      <c r="M19" s="18"/>
      <c r="N19" s="142"/>
      <c r="O19" s="18"/>
      <c r="P19" s="142"/>
      <c r="Q19" s="18"/>
      <c r="R19" s="142"/>
      <c r="S19" s="18"/>
      <c r="T19" s="142"/>
      <c r="U19" s="18"/>
      <c r="V19" s="145"/>
      <c r="W19" s="17"/>
    </row>
    <row r="20" spans="1:23">
      <c r="A20" s="17"/>
      <c r="B20" s="17"/>
      <c r="C20" s="17"/>
      <c r="D20" s="17"/>
      <c r="E20" s="17"/>
      <c r="F20" s="17"/>
      <c r="G20" s="17"/>
      <c r="H20" s="17"/>
      <c r="I20" s="17"/>
      <c r="J20" s="145"/>
      <c r="K20" s="17"/>
      <c r="L20" s="145"/>
      <c r="M20" s="17"/>
      <c r="N20" s="145"/>
      <c r="O20" s="17"/>
      <c r="P20" s="145"/>
      <c r="Q20" s="17"/>
      <c r="R20" s="145"/>
      <c r="S20" s="17"/>
      <c r="T20" s="145"/>
      <c r="U20" s="17"/>
      <c r="V20" s="145"/>
      <c r="W20" s="17"/>
    </row>
    <row r="37" spans="13:13">
      <c r="M37" s="113"/>
    </row>
  </sheetData>
  <mergeCells count="12">
    <mergeCell ref="D2:F2"/>
    <mergeCell ref="J4:K4"/>
    <mergeCell ref="L4:M4"/>
    <mergeCell ref="N4:O4"/>
    <mergeCell ref="P4:Q4"/>
    <mergeCell ref="R4:S4"/>
    <mergeCell ref="C17:G17"/>
    <mergeCell ref="C19:G19"/>
    <mergeCell ref="T4:U4"/>
    <mergeCell ref="V4:W4"/>
    <mergeCell ref="X4:Y4"/>
    <mergeCell ref="Z4:AA4"/>
  </mergeCells>
  <pageMargins left="0.17" right="0.26" top="0.74803149606299213" bottom="0.74803149606299213" header="0.31496062992125984" footer="0.31496062992125984"/>
  <pageSetup paperSiz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5"/>
  <sheetViews>
    <sheetView showGridLines="0" tabSelected="1" zoomScale="75" zoomScaleNormal="75" workbookViewId="0">
      <selection activeCell="E24" sqref="E24"/>
    </sheetView>
  </sheetViews>
  <sheetFormatPr baseColWidth="10" defaultRowHeight="15"/>
  <cols>
    <col min="1" max="1" width="26.7109375" customWidth="1"/>
    <col min="2" max="2" width="11.140625" customWidth="1"/>
    <col min="3" max="3" width="11.28515625" customWidth="1"/>
    <col min="4" max="5" width="9.28515625" customWidth="1"/>
    <col min="6" max="6" width="9.42578125" customWidth="1"/>
    <col min="7" max="7" width="9.85546875" customWidth="1"/>
    <col min="8" max="8" width="13.5703125" customWidth="1"/>
    <col min="9" max="9" width="13.42578125" customWidth="1"/>
    <col min="10" max="10" width="9.5703125" customWidth="1"/>
    <col min="11" max="11" width="10.85546875" customWidth="1"/>
    <col min="12" max="12" width="10.28515625" customWidth="1"/>
    <col min="13" max="13" width="9.7109375" customWidth="1"/>
    <col min="14" max="14" width="10.140625" customWidth="1"/>
    <col min="15" max="15" width="9.85546875" customWidth="1"/>
    <col min="16" max="16" width="10.85546875" customWidth="1"/>
    <col min="17" max="17" width="8.85546875" customWidth="1"/>
    <col min="18" max="19" width="9.85546875" customWidth="1"/>
  </cols>
  <sheetData>
    <row r="1" spans="1:19" ht="18.75">
      <c r="A1" s="2" t="s">
        <v>193</v>
      </c>
      <c r="B1" s="2"/>
      <c r="C1" s="2"/>
      <c r="D1" s="2"/>
      <c r="E1" s="2"/>
      <c r="G1" s="2"/>
      <c r="I1" s="156">
        <v>41385</v>
      </c>
    </row>
    <row r="2" spans="1:19" ht="18.75">
      <c r="A2" s="2" t="s">
        <v>94</v>
      </c>
      <c r="B2" s="2"/>
      <c r="C2" s="2"/>
      <c r="D2" s="205" t="s">
        <v>91</v>
      </c>
      <c r="E2" s="206"/>
      <c r="F2" s="207"/>
      <c r="G2" s="63">
        <f>233-COUNTIF('Feuil1 ne pas supprimer'!F4:F236,"0")</f>
        <v>233</v>
      </c>
      <c r="H2" s="64">
        <f>'par section et circo PF'!H2</f>
        <v>1</v>
      </c>
    </row>
    <row r="3" spans="1:19" ht="18.75">
      <c r="A3" s="2" t="s">
        <v>194</v>
      </c>
      <c r="B3" s="2"/>
      <c r="C3" s="2"/>
      <c r="D3" s="80"/>
      <c r="E3" s="80"/>
      <c r="F3" s="80"/>
      <c r="G3" s="81" t="s">
        <v>96</v>
      </c>
      <c r="H3" s="82"/>
    </row>
    <row r="5" spans="1:19" ht="15.75" thickBot="1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</row>
    <row r="6" spans="1:19" ht="29.25" customHeight="1" thickTop="1" thickBot="1">
      <c r="A6" s="85"/>
      <c r="B6" s="210" t="s">
        <v>121</v>
      </c>
      <c r="C6" s="211"/>
      <c r="D6" s="208" t="s">
        <v>122</v>
      </c>
      <c r="E6" s="209"/>
      <c r="F6" s="208" t="s">
        <v>123</v>
      </c>
      <c r="G6" s="209"/>
      <c r="H6" s="208" t="s">
        <v>124</v>
      </c>
      <c r="I6" s="209"/>
      <c r="J6" s="208" t="s">
        <v>125</v>
      </c>
      <c r="K6" s="209"/>
      <c r="L6" s="208" t="s">
        <v>126</v>
      </c>
      <c r="M6" s="209"/>
      <c r="N6" s="208" t="s">
        <v>127</v>
      </c>
      <c r="O6" s="209"/>
      <c r="P6" s="208" t="s">
        <v>128</v>
      </c>
      <c r="Q6" s="209"/>
      <c r="R6" s="203" t="s">
        <v>139</v>
      </c>
      <c r="S6" s="204"/>
    </row>
    <row r="7" spans="1:19" ht="29.25" customHeight="1" thickTop="1" thickBot="1">
      <c r="A7" s="85"/>
      <c r="B7" s="86" t="s">
        <v>138</v>
      </c>
      <c r="C7" s="87" t="s">
        <v>5</v>
      </c>
      <c r="D7" s="86" t="s">
        <v>138</v>
      </c>
      <c r="E7" s="87" t="s">
        <v>5</v>
      </c>
      <c r="F7" s="86" t="s">
        <v>138</v>
      </c>
      <c r="G7" s="87" t="s">
        <v>5</v>
      </c>
      <c r="H7" s="86" t="s">
        <v>138</v>
      </c>
      <c r="I7" s="87" t="s">
        <v>5</v>
      </c>
      <c r="J7" s="86" t="s">
        <v>138</v>
      </c>
      <c r="K7" s="87" t="s">
        <v>5</v>
      </c>
      <c r="L7" s="86" t="s">
        <v>138</v>
      </c>
      <c r="M7" s="87" t="s">
        <v>5</v>
      </c>
      <c r="N7" s="86" t="s">
        <v>138</v>
      </c>
      <c r="O7" s="87" t="s">
        <v>5</v>
      </c>
      <c r="P7" s="86" t="s">
        <v>138</v>
      </c>
      <c r="Q7" s="87" t="s">
        <v>5</v>
      </c>
      <c r="R7" s="91" t="s">
        <v>138</v>
      </c>
      <c r="S7" s="92" t="s">
        <v>5</v>
      </c>
    </row>
    <row r="8" spans="1:19" ht="32.25" customHeight="1" thickTop="1" thickBot="1">
      <c r="A8" s="106" t="s">
        <v>131</v>
      </c>
      <c r="B8" s="148">
        <f>'par section et circo PF'!J6</f>
        <v>269</v>
      </c>
      <c r="C8" s="88">
        <f>'par section et circo PF'!K6</f>
        <v>0.85668789808917201</v>
      </c>
      <c r="D8" s="148">
        <f>'par section et circo PF'!J7</f>
        <v>245</v>
      </c>
      <c r="E8" s="88">
        <f>'par section et circo PF'!K7</f>
        <v>0.69596341220918667</v>
      </c>
      <c r="F8" s="148">
        <f>'par section et circo PF'!J8</f>
        <v>176</v>
      </c>
      <c r="G8" s="88">
        <f>'par section et circo PF'!K8</f>
        <v>0.7497656982193065</v>
      </c>
      <c r="H8" s="148">
        <f>'par section et circo PF'!J9</f>
        <v>93</v>
      </c>
      <c r="I8" s="88">
        <f>'par section et circo PF'!K9</f>
        <v>0.48737029661461062</v>
      </c>
      <c r="J8" s="148">
        <f>'par section et circo PF'!J10</f>
        <v>22</v>
      </c>
      <c r="K8" s="88">
        <f>'par section et circo PF'!K10</f>
        <v>0.43929712460063897</v>
      </c>
      <c r="L8" s="148">
        <f>'par section et circo PF'!J11</f>
        <v>20</v>
      </c>
      <c r="M8" s="88">
        <f>'par section et circo PF'!K11</f>
        <v>0.49800796812749004</v>
      </c>
      <c r="N8" s="148">
        <f>'par section et circo PF'!J12</f>
        <v>37</v>
      </c>
      <c r="O8" s="88">
        <f>'par section et circo PF'!K12</f>
        <v>0.68215339233038352</v>
      </c>
      <c r="P8" s="148">
        <f>'par section et circo PF'!J13</f>
        <v>23</v>
      </c>
      <c r="Q8" s="88">
        <f>'par section et circo PF'!K13</f>
        <v>0.55275174236962266</v>
      </c>
      <c r="R8" s="153">
        <f>'par section et circo PF'!J15</f>
        <v>885</v>
      </c>
      <c r="S8" s="93">
        <f>'par section et circo PF'!K15</f>
        <v>0.69266169933003574</v>
      </c>
    </row>
    <row r="9" spans="1:19" ht="29.25" customHeight="1" thickTop="1" thickBot="1">
      <c r="A9" s="97" t="s">
        <v>130</v>
      </c>
      <c r="B9" s="149">
        <f>'Bureaux de vote'!L290</f>
        <v>6432</v>
      </c>
      <c r="C9" s="96">
        <f>'par section et circo PF'!M6</f>
        <v>20.484076433121018</v>
      </c>
      <c r="D9" s="149">
        <f>'Bureaux de vote'!L291</f>
        <v>8197</v>
      </c>
      <c r="E9" s="96">
        <f>'par section et circo PF'!M7</f>
        <v>23.284947305627362</v>
      </c>
      <c r="F9" s="149">
        <f>'Bureaux de vote'!L292</f>
        <v>6894</v>
      </c>
      <c r="G9" s="96">
        <f>'par section et circo PF'!M8</f>
        <v>29.368663201840334</v>
      </c>
      <c r="H9" s="149">
        <f>'Bureaux de vote'!L293</f>
        <v>4822</v>
      </c>
      <c r="I9" s="96">
        <f>'par section et circo PF'!M9</f>
        <v>25.269887852426372</v>
      </c>
      <c r="J9" s="149">
        <f>'Bureaux de vote'!L294</f>
        <v>1171</v>
      </c>
      <c r="K9" s="96">
        <f>'par section et circo PF'!M10</f>
        <v>23.38258785942492</v>
      </c>
      <c r="L9" s="149">
        <f>'Bureaux de vote'!L295</f>
        <v>670</v>
      </c>
      <c r="M9" s="96">
        <f>'par section et circo PF'!M11</f>
        <v>16.683266932270914</v>
      </c>
      <c r="N9" s="149">
        <f>'Bureaux de vote'!L296</f>
        <v>1391</v>
      </c>
      <c r="O9" s="96">
        <f>'par section et circo PF'!M12</f>
        <v>25.645280235988199</v>
      </c>
      <c r="P9" s="149">
        <f>'Bureaux de vote'!L297</f>
        <v>1204</v>
      </c>
      <c r="Q9" s="96">
        <f>'par section et circo PF'!M13</f>
        <v>28.935352078827204</v>
      </c>
      <c r="R9" s="154">
        <f>'par section et circo PF'!L15</f>
        <v>30781</v>
      </c>
      <c r="S9" s="94">
        <f>'par section et circo PF'!M15</f>
        <v>24.091321770709413</v>
      </c>
    </row>
    <row r="10" spans="1:19" ht="32.25" customHeight="1" thickTop="1" thickBot="1">
      <c r="A10" s="102" t="s">
        <v>129</v>
      </c>
      <c r="B10" s="150">
        <f>'Bureaux de vote'!N290</f>
        <v>59</v>
      </c>
      <c r="C10" s="100">
        <f>'par section et circo PF'!O6</f>
        <v>0.18789808917197454</v>
      </c>
      <c r="D10" s="150">
        <f>'Bureaux de vote'!N291</f>
        <v>107</v>
      </c>
      <c r="E10" s="100">
        <f>'par section et circo PF'!O7</f>
        <v>0.303951367781155</v>
      </c>
      <c r="F10" s="150">
        <f>'Bureaux de vote'!N292</f>
        <v>52</v>
      </c>
      <c r="G10" s="100">
        <f>'par section et circo PF'!O8</f>
        <v>0.2215216835647951</v>
      </c>
      <c r="H10" s="150">
        <f>'Bureaux de vote'!N293</f>
        <v>95</v>
      </c>
      <c r="I10" s="100">
        <f>'par section et circo PF'!O9</f>
        <v>0.49785137826223669</v>
      </c>
      <c r="J10" s="150">
        <f>'Bureaux de vote'!N294</f>
        <v>10</v>
      </c>
      <c r="K10" s="100">
        <f>'par section et circo PF'!O10</f>
        <v>0.19968051118210861</v>
      </c>
      <c r="L10" s="150">
        <f>'Bureaux de vote'!N295</f>
        <v>10</v>
      </c>
      <c r="M10" s="100">
        <f>'par section et circo PF'!O11</f>
        <v>0.24900398406374502</v>
      </c>
      <c r="N10" s="150">
        <f>'Bureaux de vote'!N296</f>
        <v>73</v>
      </c>
      <c r="O10" s="100">
        <f>'par section et circo PF'!O12</f>
        <v>1.3458702064896755</v>
      </c>
      <c r="P10" s="150">
        <f>'Bureaux de vote'!N297</f>
        <v>46</v>
      </c>
      <c r="Q10" s="100">
        <f>'par section et circo PF'!O13</f>
        <v>1.1055034847392453</v>
      </c>
      <c r="R10" s="155">
        <f>'par section et circo PF'!N15</f>
        <v>452</v>
      </c>
      <c r="S10" s="95">
        <f>'par section et circo PF'!O15</f>
        <v>0.353766201239747</v>
      </c>
    </row>
    <row r="11" spans="1:19" ht="33" customHeight="1" thickTop="1" thickBot="1">
      <c r="A11" s="99" t="s">
        <v>132</v>
      </c>
      <c r="B11" s="149">
        <f>'Bureaux de vote'!P290</f>
        <v>572</v>
      </c>
      <c r="C11" s="96">
        <f>'par section et circo PF'!Q6</f>
        <v>1.8216560509554141</v>
      </c>
      <c r="D11" s="149">
        <f>'Bureaux de vote'!P291</f>
        <v>1277</v>
      </c>
      <c r="E11" s="96">
        <f>'par section et circo PF'!Q7</f>
        <v>3.6275317444535977</v>
      </c>
      <c r="F11" s="149">
        <f>'Bureaux de vote'!P292</f>
        <v>434</v>
      </c>
      <c r="G11" s="96">
        <f>'par section et circo PF'!Q8</f>
        <v>1.8488540512907898</v>
      </c>
      <c r="H11" s="149">
        <f>'Bureaux de vote'!P293</f>
        <v>1150</v>
      </c>
      <c r="I11" s="96">
        <f>'par section et circo PF'!Q9</f>
        <v>6.02662194738497</v>
      </c>
      <c r="J11" s="149">
        <f>'Bureaux de vote'!P294</f>
        <v>334</v>
      </c>
      <c r="K11" s="96">
        <f>'par section et circo PF'!Q10</f>
        <v>6.6693290734824284</v>
      </c>
      <c r="L11" s="149">
        <f>'Bureaux de vote'!P295</f>
        <v>115</v>
      </c>
      <c r="M11" s="96">
        <f>'par section et circo PF'!Q11</f>
        <v>2.8635458167330676</v>
      </c>
      <c r="N11" s="149">
        <f>'Bureaux de vote'!P296</f>
        <v>62</v>
      </c>
      <c r="O11" s="96">
        <f>'par section et circo PF'!Q12</f>
        <v>1.1430678466076696</v>
      </c>
      <c r="P11" s="149">
        <f>'Bureaux de vote'!P297</f>
        <v>12</v>
      </c>
      <c r="Q11" s="96">
        <f>'par section et circo PF'!Q13</f>
        <v>0.28839221341023791</v>
      </c>
      <c r="R11" s="154">
        <f>'par section et circo PF'!P15</f>
        <v>3956</v>
      </c>
      <c r="S11" s="94">
        <f>'par section et circo PF'!Q15</f>
        <v>3.0962369294346002</v>
      </c>
    </row>
    <row r="12" spans="1:19" ht="33" customHeight="1" thickTop="1" thickBot="1">
      <c r="A12" s="101" t="s">
        <v>133</v>
      </c>
      <c r="B12" s="150">
        <f>'Bureaux de vote'!R290</f>
        <v>13596</v>
      </c>
      <c r="C12" s="100">
        <f>'par section et circo PF'!S6</f>
        <v>43.29936305732484</v>
      </c>
      <c r="D12" s="150">
        <f>'Bureaux de vote'!R291</f>
        <v>15108</v>
      </c>
      <c r="E12" s="100">
        <f>'par section et circo PF'!S7</f>
        <v>42.916796863903642</v>
      </c>
      <c r="F12" s="150">
        <f>'Bureaux de vote'!R292</f>
        <v>8070</v>
      </c>
      <c r="G12" s="100">
        <f>'par section et circo PF'!S8</f>
        <v>34.3784612763057</v>
      </c>
      <c r="H12" s="150">
        <f>'Bureaux de vote'!R293</f>
        <v>5826</v>
      </c>
      <c r="I12" s="100">
        <f>'par section et circo PF'!S9</f>
        <v>30.531390839534637</v>
      </c>
      <c r="J12" s="150">
        <f>'Bureaux de vote'!R294</f>
        <v>2124</v>
      </c>
      <c r="K12" s="100">
        <f>'par section et circo PF'!S10</f>
        <v>42.412140575079874</v>
      </c>
      <c r="L12" s="150">
        <f>'Bureaux de vote'!R295</f>
        <v>2183</v>
      </c>
      <c r="M12" s="100">
        <f>'par section et circo PF'!S11</f>
        <v>54.357569721115539</v>
      </c>
      <c r="N12" s="150">
        <f>'Bureaux de vote'!R296</f>
        <v>2220</v>
      </c>
      <c r="O12" s="100">
        <f>'par section et circo PF'!S12</f>
        <v>40.929203539823014</v>
      </c>
      <c r="P12" s="150">
        <f>'Bureaux de vote'!R297</f>
        <v>2189</v>
      </c>
      <c r="Q12" s="100">
        <f>'par section et circo PF'!S13</f>
        <v>52.607546262917573</v>
      </c>
      <c r="R12" s="155">
        <f>'par section et circo PF'!R15</f>
        <v>51316</v>
      </c>
      <c r="S12" s="95">
        <f>'par section et circo PF'!S15</f>
        <v>40.163421200926678</v>
      </c>
    </row>
    <row r="13" spans="1:19" ht="31.5" customHeight="1" thickTop="1" thickBot="1">
      <c r="A13" s="98" t="s">
        <v>134</v>
      </c>
      <c r="B13" s="151">
        <f>'Bureaux de vote'!T290</f>
        <v>1728</v>
      </c>
      <c r="C13" s="89">
        <f>'par section et circo PF'!U6</f>
        <v>5.5031847133757967</v>
      </c>
      <c r="D13" s="151">
        <f>'Bureaux de vote'!T291</f>
        <v>2352</v>
      </c>
      <c r="E13" s="89">
        <f>'par section et circo PF'!U7</f>
        <v>6.6812487572081931</v>
      </c>
      <c r="F13" s="151">
        <f>'Bureaux de vote'!T292</f>
        <v>992</v>
      </c>
      <c r="G13" s="89">
        <f>'par section et circo PF'!U8</f>
        <v>4.2259521172360914</v>
      </c>
      <c r="H13" s="151">
        <f>'Bureaux de vote'!T293</f>
        <v>844</v>
      </c>
      <c r="I13" s="89">
        <f>'par section et circo PF'!U9</f>
        <v>4.4230164552981872</v>
      </c>
      <c r="J13" s="151">
        <f>'Bureaux de vote'!T294</f>
        <v>584</v>
      </c>
      <c r="K13" s="89">
        <f>'par section et circo PF'!U10</f>
        <v>11.661341853035143</v>
      </c>
      <c r="L13" s="151">
        <f>'Bureaux de vote'!T295</f>
        <v>130</v>
      </c>
      <c r="M13" s="89">
        <f>'par section et circo PF'!U11</f>
        <v>3.237051792828685</v>
      </c>
      <c r="N13" s="151">
        <f>'Bureaux de vote'!T296</f>
        <v>525</v>
      </c>
      <c r="O13" s="89">
        <f>'par section et circo PF'!U12</f>
        <v>9.6792035398230087</v>
      </c>
      <c r="P13" s="151">
        <f>'Bureaux de vote'!T297</f>
        <v>138</v>
      </c>
      <c r="Q13" s="89">
        <f>'par section et circo PF'!U13</f>
        <v>3.3165104542177359</v>
      </c>
      <c r="R13" s="154">
        <f>'par section et circo PF'!T15</f>
        <v>7293</v>
      </c>
      <c r="S13" s="94">
        <f>'par section et circo PF'!U15</f>
        <v>5.7080020036315817</v>
      </c>
    </row>
    <row r="14" spans="1:19" ht="32.25" customHeight="1" thickTop="1" thickBot="1">
      <c r="A14" s="105" t="s">
        <v>135</v>
      </c>
      <c r="B14" s="152">
        <f>'Bureaux de vote'!V290</f>
        <v>1126</v>
      </c>
      <c r="C14" s="90">
        <f>'par section et circo PF'!W6</f>
        <v>3.5859872611464971</v>
      </c>
      <c r="D14" s="152">
        <f>'Bureaux de vote'!V291</f>
        <v>1774</v>
      </c>
      <c r="E14" s="90">
        <f>'par section et circo PF'!W7</f>
        <v>5.0393432377922336</v>
      </c>
      <c r="F14" s="152">
        <f>'Bureaux de vote'!V292</f>
        <v>730</v>
      </c>
      <c r="G14" s="90">
        <f>'par section et circo PF'!W8</f>
        <v>3.1098236346596235</v>
      </c>
      <c r="H14" s="152">
        <f>'Bureaux de vote'!V293</f>
        <v>485</v>
      </c>
      <c r="I14" s="90">
        <f>'par section et circo PF'!W9</f>
        <v>2.5416622995493134</v>
      </c>
      <c r="J14" s="152">
        <f>'Bureaux de vote'!V294</f>
        <v>89</v>
      </c>
      <c r="K14" s="90">
        <f>'par section et circo PF'!W10</f>
        <v>1.7771565495207666</v>
      </c>
      <c r="L14" s="152">
        <f>'Bureaux de vote'!V295</f>
        <v>64</v>
      </c>
      <c r="M14" s="90">
        <f>'par section et circo PF'!W11</f>
        <v>1.593625498007968</v>
      </c>
      <c r="N14" s="152">
        <f>'Bureaux de vote'!V296</f>
        <v>154</v>
      </c>
      <c r="O14" s="90">
        <f>'par section et circo PF'!W12</f>
        <v>2.8392330383480826</v>
      </c>
      <c r="P14" s="152">
        <f>'Bureaux de vote'!V297</f>
        <v>131</v>
      </c>
      <c r="Q14" s="90">
        <f>'par section et circo PF'!W13</f>
        <v>3.1482816630617636</v>
      </c>
      <c r="R14" s="155">
        <f>'par section et circo PF'!V15</f>
        <v>4553</v>
      </c>
      <c r="S14" s="95">
        <f>'par section et circo PF'!W15</f>
        <v>3.5634900757623189</v>
      </c>
    </row>
    <row r="15" spans="1:19" ht="31.5" customHeight="1" thickTop="1" thickBot="1">
      <c r="A15" s="104" t="s">
        <v>136</v>
      </c>
      <c r="B15" s="152">
        <f>'Bureaux de vote'!X290</f>
        <v>681</v>
      </c>
      <c r="C15" s="90">
        <f>'par section et circo PF'!Y6</f>
        <v>2.1687898089171975</v>
      </c>
      <c r="D15" s="152">
        <f>'Bureaux de vote'!X291</f>
        <v>893</v>
      </c>
      <c r="E15" s="90">
        <f>'par section et circo PF'!Y7</f>
        <v>2.5367156208277701</v>
      </c>
      <c r="F15" s="152">
        <f>'Bureaux de vote'!X292</f>
        <v>488</v>
      </c>
      <c r="G15" s="90">
        <f>'par section et circo PF'!Y8</f>
        <v>2.0788957996080768</v>
      </c>
      <c r="H15" s="152">
        <f>'Bureaux de vote'!X293</f>
        <v>320</v>
      </c>
      <c r="I15" s="90">
        <f>'par section et circo PF'!Y9</f>
        <v>1.6769730636201658</v>
      </c>
      <c r="J15" s="152">
        <f>'Bureaux de vote'!X294</f>
        <v>156</v>
      </c>
      <c r="K15" s="90">
        <f>'par section et circo PF'!Y10</f>
        <v>3.1150159744408943</v>
      </c>
      <c r="L15" s="152">
        <f>'Bureaux de vote'!X295</f>
        <v>321</v>
      </c>
      <c r="M15" s="90">
        <f>'par section et circo PF'!Y11</f>
        <v>7.9930278884462149</v>
      </c>
      <c r="N15" s="152">
        <f>'Bureaux de vote'!X296</f>
        <v>134</v>
      </c>
      <c r="O15" s="90">
        <f>'par section et circo PF'!Y12</f>
        <v>2.4705014749262539</v>
      </c>
      <c r="P15" s="152">
        <f>'Bureaux de vote'!X297</f>
        <v>86</v>
      </c>
      <c r="Q15" s="90">
        <f>'par section et circo PF'!Y13</f>
        <v>2.0668108627733717</v>
      </c>
      <c r="R15" s="155">
        <f>'par section et circo PF'!X15</f>
        <v>3079</v>
      </c>
      <c r="S15" s="95">
        <f>'par section et circo PF'!Y15</f>
        <v>2.409836578799073</v>
      </c>
    </row>
    <row r="16" spans="1:19" ht="33.75" customHeight="1" thickTop="1" thickBot="1">
      <c r="A16" s="103" t="s">
        <v>137</v>
      </c>
      <c r="B16" s="148">
        <f>'Bureaux de vote'!Z290</f>
        <v>6937</v>
      </c>
      <c r="C16" s="88">
        <f>'par section et circo PF'!AA6</f>
        <v>22.092356687898089</v>
      </c>
      <c r="D16" s="148">
        <f>'Bureaux de vote'!Z291</f>
        <v>5250</v>
      </c>
      <c r="E16" s="88">
        <f>'par section et circo PF'!AA7</f>
        <v>14.91350169019686</v>
      </c>
      <c r="F16" s="148">
        <f>'Bureaux de vote'!Z292</f>
        <v>5638</v>
      </c>
      <c r="G16" s="88">
        <f>'par section et circo PF'!AA8</f>
        <v>24.018062537275284</v>
      </c>
      <c r="H16" s="148">
        <f>'Bureaux de vote'!Z293</f>
        <v>5447</v>
      </c>
      <c r="I16" s="88">
        <f>'par section et circo PF'!AA9</f>
        <v>28.545225867309505</v>
      </c>
      <c r="J16" s="148">
        <f>'Bureaux de vote'!Z294</f>
        <v>518</v>
      </c>
      <c r="K16" s="88">
        <f>'par section et circo PF'!AA10</f>
        <v>10.343450479233226</v>
      </c>
      <c r="L16" s="148">
        <f>'Bureaux de vote'!Z295</f>
        <v>503</v>
      </c>
      <c r="M16" s="88">
        <f>'par section et circo PF'!AA11</f>
        <v>12.524900398406375</v>
      </c>
      <c r="N16" s="148">
        <f>'Bureaux de vote'!Z296</f>
        <v>828</v>
      </c>
      <c r="O16" s="88">
        <f>'par section et circo PF'!AA12</f>
        <v>15.265486725663715</v>
      </c>
      <c r="P16" s="148">
        <f>'Bureaux de vote'!Z297</f>
        <v>332</v>
      </c>
      <c r="Q16" s="88">
        <f>'par section et circo PF'!AA13</f>
        <v>7.9788512376832488</v>
      </c>
      <c r="R16" s="153">
        <f>'par section et circo PF'!Z15</f>
        <v>25453</v>
      </c>
      <c r="S16" s="93">
        <f>'par section et circo PF'!AA15</f>
        <v>19.921263540166549</v>
      </c>
    </row>
    <row r="17" spans="1:11" ht="15.75" thickTop="1"/>
    <row r="19" spans="1:11" ht="15.75">
      <c r="A19" s="83"/>
      <c r="B19" s="188" t="s">
        <v>198</v>
      </c>
      <c r="C19" s="188"/>
      <c r="D19" s="188"/>
      <c r="E19" s="188"/>
      <c r="F19" s="188"/>
      <c r="G19" s="186">
        <f>'Bureaux de vote'!H302</f>
        <v>67.448067349545184</v>
      </c>
      <c r="H19" s="83"/>
      <c r="I19" s="83"/>
      <c r="J19" s="83"/>
      <c r="K19" s="83"/>
    </row>
    <row r="20" spans="1:11" ht="15.75">
      <c r="A20" s="83"/>
      <c r="B20" s="83"/>
      <c r="C20" s="187"/>
      <c r="D20" s="187"/>
      <c r="E20" s="187"/>
      <c r="F20" s="187"/>
      <c r="G20" s="187"/>
      <c r="H20" s="83"/>
      <c r="I20" s="83"/>
      <c r="J20" s="83"/>
      <c r="K20" s="83"/>
    </row>
    <row r="21" spans="1:11" ht="15.75">
      <c r="A21" s="83"/>
      <c r="B21" s="188" t="s">
        <v>197</v>
      </c>
      <c r="C21" s="188"/>
      <c r="D21" s="188"/>
      <c r="E21" s="188"/>
      <c r="F21" s="188"/>
      <c r="G21" s="186">
        <f>'Bureaux de vote'!H304</f>
        <v>66.603070346912702</v>
      </c>
      <c r="H21" s="83"/>
      <c r="I21" s="83"/>
      <c r="J21" s="18"/>
      <c r="K21" s="83"/>
    </row>
    <row r="22" spans="1:1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7" spans="1:11">
      <c r="A27" s="83"/>
      <c r="B27" s="83"/>
      <c r="C27" s="83"/>
      <c r="D27" s="83"/>
      <c r="E27" s="83"/>
      <c r="F27" s="83"/>
      <c r="G27" s="83"/>
      <c r="H27" s="83"/>
      <c r="I27" s="83"/>
      <c r="J27" s="83"/>
      <c r="K27" s="83"/>
    </row>
    <row r="28" spans="1:1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</row>
    <row r="29" spans="1:1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</row>
    <row r="30" spans="1:1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</row>
    <row r="31" spans="1:11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</row>
    <row r="32" spans="1:1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</row>
    <row r="33" spans="1:1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</row>
    <row r="80" spans="11:11">
      <c r="K80" t="s">
        <v>188</v>
      </c>
    </row>
    <row r="85" spans="19:19">
      <c r="S85" t="s">
        <v>188</v>
      </c>
    </row>
  </sheetData>
  <mergeCells count="12">
    <mergeCell ref="J6:K6"/>
    <mergeCell ref="L6:M6"/>
    <mergeCell ref="B19:F19"/>
    <mergeCell ref="B21:F21"/>
    <mergeCell ref="R6:S6"/>
    <mergeCell ref="D2:F2"/>
    <mergeCell ref="N6:O6"/>
    <mergeCell ref="P6:Q6"/>
    <mergeCell ref="B6:C6"/>
    <mergeCell ref="D6:E6"/>
    <mergeCell ref="F6:G6"/>
    <mergeCell ref="H6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selection activeCell="A4" sqref="A4"/>
    </sheetView>
  </sheetViews>
  <sheetFormatPr baseColWidth="10" defaultRowHeight="15"/>
  <sheetData>
    <row r="1" spans="1:5">
      <c r="A1" s="212" t="s">
        <v>189</v>
      </c>
      <c r="B1" s="212"/>
      <c r="C1" s="212"/>
      <c r="D1" s="212"/>
      <c r="E1" s="212"/>
    </row>
    <row r="2" spans="1:5">
      <c r="A2" t="s">
        <v>190</v>
      </c>
    </row>
    <row r="3" spans="1:5">
      <c r="A3" t="s">
        <v>191</v>
      </c>
    </row>
    <row r="4" spans="1:5">
      <c r="A4" t="s">
        <v>192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Feuil1 ne pas supprimer</vt:lpstr>
      <vt:lpstr>Bureaux de vote</vt:lpstr>
      <vt:lpstr>par communes</vt:lpstr>
      <vt:lpstr>par section et circo PF</vt:lpstr>
      <vt:lpstr>Par section et circo PF V 2</vt:lpstr>
      <vt:lpstr>Feuil1</vt:lpstr>
      <vt:lpstr>'Bureaux de vote'!Impression_des_titres</vt:lpstr>
      <vt:lpstr>'par section et circo PF'!Impression_des_titres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MOAL Thierry</dc:creator>
  <cp:lastModifiedBy>Nathalie</cp:lastModifiedBy>
  <cp:lastPrinted>2013-04-22T09:46:10Z</cp:lastPrinted>
  <dcterms:created xsi:type="dcterms:W3CDTF">2013-03-22T00:50:25Z</dcterms:created>
  <dcterms:modified xsi:type="dcterms:W3CDTF">2013-04-22T16:16:22Z</dcterms:modified>
</cp:coreProperties>
</file>