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4505" yWindow="-15" windowWidth="14310" windowHeight="12855" tabRatio="734" activeTab="5"/>
  </bookViews>
  <sheets>
    <sheet name="Export" sheetId="7" r:id="rId1"/>
    <sheet name="DATA" sheetId="8" r:id="rId2"/>
    <sheet name="Bureaux de vote" sheetId="1" r:id="rId3"/>
    <sheet name="par communes" sheetId="2" r:id="rId4"/>
    <sheet name="par section et circo PF" sheetId="3" r:id="rId5"/>
    <sheet name="Par section et circo PF V 2" sheetId="5" r:id="rId6"/>
    <sheet name="Feuil1" sheetId="6" r:id="rId7"/>
  </sheets>
  <definedNames>
    <definedName name="_xlnm.Print_Titles" localSheetId="2">'Bureaux de vote'!$A:$J,'Bureaux de vote'!$1:$5</definedName>
    <definedName name="_xlnm.Print_Titles" localSheetId="4">'par section et circo PF'!$A:$J</definedName>
  </definedNames>
  <calcPr calcId="145621"/>
</workbook>
</file>

<file path=xl/calcChain.xml><?xml version="1.0" encoding="utf-8"?>
<calcChain xmlns="http://schemas.openxmlformats.org/spreadsheetml/2006/main">
  <c r="C11" i="2" l="1"/>
  <c r="C6" i="2"/>
  <c r="C14" i="1"/>
  <c r="L1" i="8"/>
  <c r="M1" i="8"/>
  <c r="N1" i="8"/>
  <c r="O1" i="8"/>
  <c r="P1" i="8"/>
  <c r="K1" i="8"/>
  <c r="H293" i="1" l="1"/>
  <c r="B296" i="1"/>
  <c r="C56" i="2"/>
  <c r="C49" i="2"/>
  <c r="C36" i="2"/>
  <c r="C30" i="2"/>
  <c r="C22" i="2"/>
  <c r="C19" i="2"/>
  <c r="I1" i="5" l="1"/>
  <c r="A1" i="5"/>
  <c r="E1" i="3"/>
  <c r="A1" i="3"/>
  <c r="E1" i="2"/>
  <c r="D64" i="2" s="1"/>
  <c r="A1" i="2"/>
  <c r="A64" i="2" s="1"/>
  <c r="C289" i="1"/>
  <c r="C290" i="1"/>
  <c r="C288" i="1"/>
  <c r="C285" i="1"/>
  <c r="C286" i="1"/>
  <c r="C284" i="1"/>
  <c r="C281" i="1"/>
  <c r="C282" i="1"/>
  <c r="C280" i="1"/>
  <c r="C278" i="1"/>
  <c r="C274" i="1"/>
  <c r="C275" i="1"/>
  <c r="C276" i="1"/>
  <c r="C273" i="1"/>
  <c r="C267" i="1"/>
  <c r="C268" i="1"/>
  <c r="C269" i="1"/>
  <c r="C270" i="1"/>
  <c r="C271" i="1"/>
  <c r="C266" i="1"/>
  <c r="C264" i="1"/>
  <c r="C263" i="1"/>
  <c r="C259" i="1"/>
  <c r="C260" i="1"/>
  <c r="C261" i="1"/>
  <c r="C258" i="1"/>
  <c r="C253" i="1"/>
  <c r="C254" i="1"/>
  <c r="C255" i="1"/>
  <c r="C256" i="1"/>
  <c r="C252" i="1"/>
  <c r="C246" i="1"/>
  <c r="C247" i="1"/>
  <c r="C248" i="1"/>
  <c r="C249" i="1"/>
  <c r="C250" i="1"/>
  <c r="C245" i="1"/>
  <c r="C243" i="1"/>
  <c r="C242" i="1"/>
  <c r="C240" i="1"/>
  <c r="C239" i="1"/>
  <c r="C237" i="1"/>
  <c r="C235" i="1"/>
  <c r="C234" i="1"/>
  <c r="C232" i="1"/>
  <c r="C229" i="1"/>
  <c r="C230" i="1"/>
  <c r="C228" i="1"/>
  <c r="C226" i="1"/>
  <c r="C225" i="1"/>
  <c r="C220" i="1"/>
  <c r="C221" i="1"/>
  <c r="C222" i="1"/>
  <c r="C223" i="1"/>
  <c r="C219" i="1"/>
  <c r="C217" i="1"/>
  <c r="C216" i="1"/>
  <c r="C213" i="1"/>
  <c r="C214" i="1"/>
  <c r="C212" i="1"/>
  <c r="C210" i="1"/>
  <c r="C208" i="1"/>
  <c r="C207" i="1"/>
  <c r="C205" i="1"/>
  <c r="C204" i="1"/>
  <c r="C202" i="1"/>
  <c r="C201" i="1"/>
  <c r="C196" i="1"/>
  <c r="C197" i="1"/>
  <c r="C198" i="1"/>
  <c r="C199" i="1"/>
  <c r="C195" i="1"/>
  <c r="C193" i="1"/>
  <c r="C192" i="1"/>
  <c r="C187" i="1"/>
  <c r="C188" i="1"/>
  <c r="C189" i="1"/>
  <c r="C190" i="1"/>
  <c r="C186" i="1"/>
  <c r="C183" i="1"/>
  <c r="C184" i="1"/>
  <c r="C182" i="1"/>
  <c r="C179" i="1"/>
  <c r="C180" i="1"/>
  <c r="C178" i="1"/>
  <c r="C173" i="1"/>
  <c r="C174" i="1"/>
  <c r="C175" i="1"/>
  <c r="C176" i="1"/>
  <c r="C172" i="1"/>
  <c r="C168" i="1"/>
  <c r="C169" i="1"/>
  <c r="C170" i="1"/>
  <c r="C167" i="1"/>
  <c r="C159" i="1"/>
  <c r="C160" i="1"/>
  <c r="C161" i="1"/>
  <c r="C162" i="1"/>
  <c r="C163" i="1"/>
  <c r="C164" i="1"/>
  <c r="C165" i="1"/>
  <c r="C158" i="1"/>
  <c r="C156" i="1"/>
  <c r="C148" i="1"/>
  <c r="C149" i="1"/>
  <c r="C150" i="1"/>
  <c r="C151" i="1"/>
  <c r="C152" i="1"/>
  <c r="C153" i="1"/>
  <c r="C154" i="1"/>
  <c r="C147" i="1"/>
  <c r="C142" i="1"/>
  <c r="C143" i="1"/>
  <c r="C144" i="1"/>
  <c r="C145" i="1"/>
  <c r="C141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25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10" i="1"/>
  <c r="C106" i="1"/>
  <c r="C107" i="1"/>
  <c r="C108" i="1"/>
  <c r="C105" i="1"/>
  <c r="C102" i="1"/>
  <c r="C103" i="1"/>
  <c r="C101" i="1"/>
  <c r="C93" i="1"/>
  <c r="C94" i="1"/>
  <c r="C95" i="1"/>
  <c r="C96" i="1"/>
  <c r="C97" i="1"/>
  <c r="C98" i="1"/>
  <c r="C99" i="1"/>
  <c r="C92" i="1"/>
  <c r="C85" i="1"/>
  <c r="C86" i="1"/>
  <c r="C87" i="1"/>
  <c r="C88" i="1"/>
  <c r="C89" i="1"/>
  <c r="C90" i="1"/>
  <c r="C84" i="1"/>
  <c r="C76" i="1"/>
  <c r="C77" i="1"/>
  <c r="C78" i="1"/>
  <c r="C79" i="1"/>
  <c r="C80" i="1"/>
  <c r="C81" i="1"/>
  <c r="C82" i="1"/>
  <c r="C75" i="1"/>
  <c r="C62" i="1"/>
  <c r="C63" i="1"/>
  <c r="C64" i="1"/>
  <c r="C65" i="1"/>
  <c r="C66" i="1"/>
  <c r="C67" i="1"/>
  <c r="C68" i="1"/>
  <c r="C69" i="1"/>
  <c r="C70" i="1"/>
  <c r="C71" i="1"/>
  <c r="C72" i="1"/>
  <c r="C73" i="1"/>
  <c r="C61" i="1"/>
  <c r="C53" i="1"/>
  <c r="C54" i="1"/>
  <c r="C55" i="1"/>
  <c r="C56" i="1"/>
  <c r="C57" i="1"/>
  <c r="C58" i="1"/>
  <c r="C59" i="1"/>
  <c r="C52" i="1"/>
  <c r="C42" i="1"/>
  <c r="C43" i="1"/>
  <c r="C44" i="1"/>
  <c r="C45" i="1"/>
  <c r="C46" i="1"/>
  <c r="C47" i="1"/>
  <c r="C48" i="1"/>
  <c r="C49" i="1"/>
  <c r="C50" i="1"/>
  <c r="C41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25" i="1"/>
  <c r="C15" i="1"/>
  <c r="C16" i="1"/>
  <c r="C17" i="1"/>
  <c r="C18" i="1"/>
  <c r="C19" i="1"/>
  <c r="C20" i="1"/>
  <c r="C21" i="1"/>
  <c r="C22" i="1"/>
  <c r="C23" i="1"/>
  <c r="C8" i="1"/>
  <c r="C9" i="1"/>
  <c r="C10" i="1"/>
  <c r="C11" i="1"/>
  <c r="C12" i="1"/>
  <c r="C7" i="1"/>
  <c r="O4" i="1" l="1"/>
  <c r="M4" i="1"/>
  <c r="K4" i="1"/>
  <c r="A8" i="5" s="1"/>
  <c r="D4" i="8"/>
  <c r="D8" i="1" s="1"/>
  <c r="E4" i="8"/>
  <c r="E8" i="1" s="1"/>
  <c r="F4" i="8"/>
  <c r="F8" i="1" s="1"/>
  <c r="G4" i="8"/>
  <c r="H4" i="8"/>
  <c r="H8" i="1" s="1"/>
  <c r="I4" i="8"/>
  <c r="I8" i="1" s="1"/>
  <c r="J4" i="8"/>
  <c r="J8" i="1" s="1"/>
  <c r="K4" i="8"/>
  <c r="K8" i="1" s="1"/>
  <c r="L4" i="8"/>
  <c r="M8" i="1" s="1"/>
  <c r="M4" i="8"/>
  <c r="O8" i="1" s="1"/>
  <c r="N4" i="8"/>
  <c r="O4" i="8"/>
  <c r="P4" i="8"/>
  <c r="D5" i="8"/>
  <c r="D9" i="1" s="1"/>
  <c r="E5" i="8"/>
  <c r="E9" i="1" s="1"/>
  <c r="F5" i="8"/>
  <c r="F9" i="1" s="1"/>
  <c r="G5" i="8"/>
  <c r="H5" i="8"/>
  <c r="H9" i="1" s="1"/>
  <c r="I5" i="8"/>
  <c r="I9" i="1" s="1"/>
  <c r="J5" i="8"/>
  <c r="J9" i="1" s="1"/>
  <c r="K5" i="8"/>
  <c r="K9" i="1" s="1"/>
  <c r="L5" i="8"/>
  <c r="M9" i="1" s="1"/>
  <c r="M5" i="8"/>
  <c r="O9" i="1" s="1"/>
  <c r="N5" i="8"/>
  <c r="O5" i="8"/>
  <c r="P5" i="8"/>
  <c r="D6" i="8"/>
  <c r="D10" i="1" s="1"/>
  <c r="E6" i="8"/>
  <c r="E10" i="1" s="1"/>
  <c r="F6" i="8"/>
  <c r="F10" i="1" s="1"/>
  <c r="G6" i="8"/>
  <c r="H6" i="8"/>
  <c r="H10" i="1" s="1"/>
  <c r="I6" i="8"/>
  <c r="I10" i="1" s="1"/>
  <c r="J6" i="8"/>
  <c r="J10" i="1" s="1"/>
  <c r="K6" i="8"/>
  <c r="K10" i="1" s="1"/>
  <c r="L6" i="8"/>
  <c r="M10" i="1" s="1"/>
  <c r="M6" i="8"/>
  <c r="O10" i="1" s="1"/>
  <c r="N6" i="8"/>
  <c r="O6" i="8"/>
  <c r="P6" i="8"/>
  <c r="D7" i="8"/>
  <c r="D11" i="1" s="1"/>
  <c r="E7" i="8"/>
  <c r="E11" i="1" s="1"/>
  <c r="F7" i="8"/>
  <c r="F11" i="1" s="1"/>
  <c r="G7" i="8"/>
  <c r="H7" i="8"/>
  <c r="H11" i="1" s="1"/>
  <c r="I7" i="8"/>
  <c r="I11" i="1" s="1"/>
  <c r="J7" i="8"/>
  <c r="J11" i="1" s="1"/>
  <c r="K7" i="8"/>
  <c r="K11" i="1" s="1"/>
  <c r="L7" i="8"/>
  <c r="M11" i="1" s="1"/>
  <c r="M7" i="8"/>
  <c r="O11" i="1" s="1"/>
  <c r="N7" i="8"/>
  <c r="O7" i="8"/>
  <c r="P7" i="8"/>
  <c r="D8" i="8"/>
  <c r="D12" i="1" s="1"/>
  <c r="E8" i="8"/>
  <c r="E12" i="1" s="1"/>
  <c r="F8" i="8"/>
  <c r="F12" i="1" s="1"/>
  <c r="G8" i="8"/>
  <c r="H8" i="8"/>
  <c r="H12" i="1" s="1"/>
  <c r="I8" i="8"/>
  <c r="I12" i="1" s="1"/>
  <c r="J8" i="8"/>
  <c r="J12" i="1" s="1"/>
  <c r="K8" i="8"/>
  <c r="K12" i="1" s="1"/>
  <c r="L8" i="8"/>
  <c r="M12" i="1" s="1"/>
  <c r="M8" i="8"/>
  <c r="O12" i="1" s="1"/>
  <c r="N8" i="8"/>
  <c r="O8" i="8"/>
  <c r="P8" i="8"/>
  <c r="D9" i="8"/>
  <c r="D14" i="1" s="1"/>
  <c r="E9" i="8"/>
  <c r="E14" i="1" s="1"/>
  <c r="F9" i="8"/>
  <c r="F14" i="1" s="1"/>
  <c r="G9" i="8"/>
  <c r="H9" i="8"/>
  <c r="H14" i="1" s="1"/>
  <c r="I9" i="8"/>
  <c r="I14" i="1" s="1"/>
  <c r="J9" i="8"/>
  <c r="J14" i="1" s="1"/>
  <c r="K9" i="8"/>
  <c r="K14" i="1" s="1"/>
  <c r="L9" i="8"/>
  <c r="M14" i="1" s="1"/>
  <c r="M9" i="8"/>
  <c r="O14" i="1" s="1"/>
  <c r="N9" i="8"/>
  <c r="O9" i="8"/>
  <c r="P9" i="8"/>
  <c r="D10" i="8"/>
  <c r="D15" i="1" s="1"/>
  <c r="E10" i="8"/>
  <c r="E15" i="1" s="1"/>
  <c r="F10" i="8"/>
  <c r="F15" i="1" s="1"/>
  <c r="G10" i="8"/>
  <c r="H10" i="8"/>
  <c r="H15" i="1" s="1"/>
  <c r="I10" i="8"/>
  <c r="I15" i="1" s="1"/>
  <c r="J10" i="8"/>
  <c r="J15" i="1" s="1"/>
  <c r="K10" i="8"/>
  <c r="K15" i="1" s="1"/>
  <c r="L10" i="8"/>
  <c r="M15" i="1" s="1"/>
  <c r="M10" i="8"/>
  <c r="O15" i="1" s="1"/>
  <c r="N10" i="8"/>
  <c r="O10" i="8"/>
  <c r="P10" i="8"/>
  <c r="D11" i="8"/>
  <c r="D16" i="1" s="1"/>
  <c r="E11" i="8"/>
  <c r="E16" i="1" s="1"/>
  <c r="F11" i="8"/>
  <c r="F16" i="1" s="1"/>
  <c r="G11" i="8"/>
  <c r="H11" i="8"/>
  <c r="H16" i="1" s="1"/>
  <c r="I11" i="8"/>
  <c r="I16" i="1" s="1"/>
  <c r="J11" i="8"/>
  <c r="J16" i="1" s="1"/>
  <c r="K11" i="8"/>
  <c r="K16" i="1" s="1"/>
  <c r="L11" i="8"/>
  <c r="M16" i="1" s="1"/>
  <c r="M11" i="8"/>
  <c r="O16" i="1" s="1"/>
  <c r="N11" i="8"/>
  <c r="O11" i="8"/>
  <c r="P11" i="8"/>
  <c r="D12" i="8"/>
  <c r="D17" i="1" s="1"/>
  <c r="E12" i="8"/>
  <c r="E17" i="1" s="1"/>
  <c r="F12" i="8"/>
  <c r="F17" i="1" s="1"/>
  <c r="G12" i="8"/>
  <c r="H12" i="8"/>
  <c r="H17" i="1" s="1"/>
  <c r="I12" i="8"/>
  <c r="I17" i="1" s="1"/>
  <c r="J12" i="8"/>
  <c r="J17" i="1" s="1"/>
  <c r="K12" i="8"/>
  <c r="K17" i="1" s="1"/>
  <c r="L12" i="8"/>
  <c r="M17" i="1" s="1"/>
  <c r="M12" i="8"/>
  <c r="O17" i="1" s="1"/>
  <c r="N12" i="8"/>
  <c r="O12" i="8"/>
  <c r="P12" i="8"/>
  <c r="D13" i="8"/>
  <c r="D18" i="1" s="1"/>
  <c r="E13" i="8"/>
  <c r="E18" i="1" s="1"/>
  <c r="F13" i="8"/>
  <c r="F18" i="1" s="1"/>
  <c r="G13" i="8"/>
  <c r="H13" i="8"/>
  <c r="H18" i="1" s="1"/>
  <c r="I13" i="8"/>
  <c r="I18" i="1" s="1"/>
  <c r="J13" i="8"/>
  <c r="J18" i="1" s="1"/>
  <c r="K13" i="8"/>
  <c r="K18" i="1" s="1"/>
  <c r="L13" i="8"/>
  <c r="M18" i="1" s="1"/>
  <c r="M13" i="8"/>
  <c r="O18" i="1" s="1"/>
  <c r="N13" i="8"/>
  <c r="O13" i="8"/>
  <c r="P13" i="8"/>
  <c r="D14" i="8"/>
  <c r="D19" i="1" s="1"/>
  <c r="E14" i="8"/>
  <c r="E19" i="1" s="1"/>
  <c r="F14" i="8"/>
  <c r="F19" i="1" s="1"/>
  <c r="G14" i="8"/>
  <c r="H14" i="8"/>
  <c r="H19" i="1" s="1"/>
  <c r="I14" i="8"/>
  <c r="I19" i="1" s="1"/>
  <c r="J14" i="8"/>
  <c r="J19" i="1" s="1"/>
  <c r="K14" i="8"/>
  <c r="K19" i="1" s="1"/>
  <c r="L14" i="8"/>
  <c r="M19" i="1" s="1"/>
  <c r="M14" i="8"/>
  <c r="O19" i="1" s="1"/>
  <c r="N14" i="8"/>
  <c r="O14" i="8"/>
  <c r="P14" i="8"/>
  <c r="D15" i="8"/>
  <c r="D20" i="1" s="1"/>
  <c r="E15" i="8"/>
  <c r="E20" i="1" s="1"/>
  <c r="F15" i="8"/>
  <c r="F20" i="1" s="1"/>
  <c r="G15" i="8"/>
  <c r="H15" i="8"/>
  <c r="H20" i="1" s="1"/>
  <c r="I15" i="8"/>
  <c r="I20" i="1" s="1"/>
  <c r="J15" i="8"/>
  <c r="J20" i="1" s="1"/>
  <c r="K15" i="8"/>
  <c r="K20" i="1" s="1"/>
  <c r="L15" i="8"/>
  <c r="M20" i="1" s="1"/>
  <c r="M15" i="8"/>
  <c r="O20" i="1" s="1"/>
  <c r="N15" i="8"/>
  <c r="O15" i="8"/>
  <c r="P15" i="8"/>
  <c r="D16" i="8"/>
  <c r="D21" i="1" s="1"/>
  <c r="E16" i="8"/>
  <c r="E21" i="1" s="1"/>
  <c r="F16" i="8"/>
  <c r="F21" i="1" s="1"/>
  <c r="G16" i="8"/>
  <c r="H16" i="8"/>
  <c r="H21" i="1" s="1"/>
  <c r="I16" i="8"/>
  <c r="I21" i="1" s="1"/>
  <c r="J16" i="8"/>
  <c r="J21" i="1" s="1"/>
  <c r="K16" i="8"/>
  <c r="K21" i="1" s="1"/>
  <c r="L16" i="8"/>
  <c r="M21" i="1" s="1"/>
  <c r="M16" i="8"/>
  <c r="O21" i="1" s="1"/>
  <c r="P21" i="1" s="1"/>
  <c r="N16" i="8"/>
  <c r="O16" i="8"/>
  <c r="P16" i="8"/>
  <c r="D17" i="8"/>
  <c r="D22" i="1" s="1"/>
  <c r="E17" i="8"/>
  <c r="E22" i="1" s="1"/>
  <c r="F17" i="8"/>
  <c r="F22" i="1" s="1"/>
  <c r="G17" i="8"/>
  <c r="H17" i="8"/>
  <c r="H22" i="1" s="1"/>
  <c r="I17" i="8"/>
  <c r="I22" i="1" s="1"/>
  <c r="J17" i="8"/>
  <c r="J22" i="1" s="1"/>
  <c r="K17" i="8"/>
  <c r="K22" i="1" s="1"/>
  <c r="L17" i="8"/>
  <c r="M22" i="1" s="1"/>
  <c r="M17" i="8"/>
  <c r="O22" i="1" s="1"/>
  <c r="N17" i="8"/>
  <c r="O17" i="8"/>
  <c r="P17" i="8"/>
  <c r="D18" i="8"/>
  <c r="D23" i="1" s="1"/>
  <c r="E18" i="8"/>
  <c r="E23" i="1" s="1"/>
  <c r="F18" i="8"/>
  <c r="F23" i="1" s="1"/>
  <c r="G18" i="8"/>
  <c r="H18" i="8"/>
  <c r="H23" i="1" s="1"/>
  <c r="I18" i="8"/>
  <c r="I23" i="1" s="1"/>
  <c r="J18" i="8"/>
  <c r="J23" i="1" s="1"/>
  <c r="K18" i="8"/>
  <c r="K23" i="1" s="1"/>
  <c r="L18" i="8"/>
  <c r="M23" i="1" s="1"/>
  <c r="M18" i="8"/>
  <c r="O23" i="1" s="1"/>
  <c r="N18" i="8"/>
  <c r="O18" i="8"/>
  <c r="P18" i="8"/>
  <c r="D19" i="8"/>
  <c r="D25" i="1" s="1"/>
  <c r="E19" i="8"/>
  <c r="E25" i="1" s="1"/>
  <c r="F19" i="8"/>
  <c r="F25" i="1" s="1"/>
  <c r="G19" i="8"/>
  <c r="H19" i="8"/>
  <c r="H25" i="1" s="1"/>
  <c r="I19" i="8"/>
  <c r="I25" i="1" s="1"/>
  <c r="J19" i="8"/>
  <c r="J25" i="1" s="1"/>
  <c r="K19" i="8"/>
  <c r="K25" i="1" s="1"/>
  <c r="L19" i="8"/>
  <c r="M25" i="1" s="1"/>
  <c r="M19" i="8"/>
  <c r="O25" i="1" s="1"/>
  <c r="N19" i="8"/>
  <c r="O19" i="8"/>
  <c r="P19" i="8"/>
  <c r="D20" i="8"/>
  <c r="D26" i="1" s="1"/>
  <c r="E20" i="8"/>
  <c r="E26" i="1" s="1"/>
  <c r="F20" i="8"/>
  <c r="F26" i="1" s="1"/>
  <c r="G20" i="8"/>
  <c r="H20" i="8"/>
  <c r="H26" i="1" s="1"/>
  <c r="I20" i="8"/>
  <c r="I26" i="1" s="1"/>
  <c r="J20" i="8"/>
  <c r="J26" i="1" s="1"/>
  <c r="K20" i="8"/>
  <c r="K26" i="1" s="1"/>
  <c r="L20" i="8"/>
  <c r="M26" i="1" s="1"/>
  <c r="M20" i="8"/>
  <c r="O26" i="1" s="1"/>
  <c r="N20" i="8"/>
  <c r="O20" i="8"/>
  <c r="P20" i="8"/>
  <c r="D21" i="8"/>
  <c r="D27" i="1" s="1"/>
  <c r="E21" i="8"/>
  <c r="E27" i="1" s="1"/>
  <c r="F21" i="8"/>
  <c r="F27" i="1" s="1"/>
  <c r="G21" i="8"/>
  <c r="H21" i="8"/>
  <c r="H27" i="1" s="1"/>
  <c r="I21" i="8"/>
  <c r="I27" i="1" s="1"/>
  <c r="J21" i="8"/>
  <c r="J27" i="1" s="1"/>
  <c r="K21" i="8"/>
  <c r="K27" i="1" s="1"/>
  <c r="L21" i="8"/>
  <c r="M27" i="1" s="1"/>
  <c r="M21" i="8"/>
  <c r="O27" i="1" s="1"/>
  <c r="N21" i="8"/>
  <c r="O21" i="8"/>
  <c r="P21" i="8"/>
  <c r="D22" i="8"/>
  <c r="D28" i="1" s="1"/>
  <c r="E22" i="8"/>
  <c r="E28" i="1" s="1"/>
  <c r="F22" i="8"/>
  <c r="F28" i="1" s="1"/>
  <c r="G22" i="8"/>
  <c r="H22" i="8"/>
  <c r="H28" i="1" s="1"/>
  <c r="I22" i="8"/>
  <c r="I28" i="1" s="1"/>
  <c r="J22" i="8"/>
  <c r="J28" i="1" s="1"/>
  <c r="K22" i="8"/>
  <c r="K28" i="1" s="1"/>
  <c r="L22" i="8"/>
  <c r="M28" i="1" s="1"/>
  <c r="M22" i="8"/>
  <c r="O28" i="1" s="1"/>
  <c r="N22" i="8"/>
  <c r="O22" i="8"/>
  <c r="P22" i="8"/>
  <c r="D23" i="8"/>
  <c r="D29" i="1" s="1"/>
  <c r="E23" i="8"/>
  <c r="E29" i="1" s="1"/>
  <c r="F23" i="8"/>
  <c r="F29" i="1" s="1"/>
  <c r="G23" i="8"/>
  <c r="H23" i="8"/>
  <c r="H29" i="1" s="1"/>
  <c r="I23" i="8"/>
  <c r="I29" i="1" s="1"/>
  <c r="J23" i="8"/>
  <c r="J29" i="1" s="1"/>
  <c r="K23" i="8"/>
  <c r="K29" i="1" s="1"/>
  <c r="L23" i="8"/>
  <c r="M29" i="1" s="1"/>
  <c r="M23" i="8"/>
  <c r="O29" i="1" s="1"/>
  <c r="N23" i="8"/>
  <c r="O23" i="8"/>
  <c r="P23" i="8"/>
  <c r="D24" i="8"/>
  <c r="D30" i="1" s="1"/>
  <c r="E24" i="8"/>
  <c r="E30" i="1" s="1"/>
  <c r="F24" i="8"/>
  <c r="F30" i="1" s="1"/>
  <c r="G24" i="8"/>
  <c r="H24" i="8"/>
  <c r="H30" i="1" s="1"/>
  <c r="I24" i="8"/>
  <c r="I30" i="1" s="1"/>
  <c r="J24" i="8"/>
  <c r="J30" i="1" s="1"/>
  <c r="K24" i="8"/>
  <c r="K30" i="1" s="1"/>
  <c r="L24" i="8"/>
  <c r="M30" i="1" s="1"/>
  <c r="M24" i="8"/>
  <c r="O30" i="1" s="1"/>
  <c r="N24" i="8"/>
  <c r="O24" i="8"/>
  <c r="P24" i="8"/>
  <c r="D25" i="8"/>
  <c r="D31" i="1" s="1"/>
  <c r="E25" i="8"/>
  <c r="E31" i="1" s="1"/>
  <c r="F25" i="8"/>
  <c r="F31" i="1" s="1"/>
  <c r="G25" i="8"/>
  <c r="H25" i="8"/>
  <c r="H31" i="1" s="1"/>
  <c r="I25" i="8"/>
  <c r="I31" i="1" s="1"/>
  <c r="J25" i="8"/>
  <c r="J31" i="1" s="1"/>
  <c r="K25" i="8"/>
  <c r="K31" i="1" s="1"/>
  <c r="L25" i="8"/>
  <c r="M31" i="1" s="1"/>
  <c r="M25" i="8"/>
  <c r="O31" i="1" s="1"/>
  <c r="N25" i="8"/>
  <c r="O25" i="8"/>
  <c r="P25" i="8"/>
  <c r="D26" i="8"/>
  <c r="D32" i="1" s="1"/>
  <c r="E26" i="8"/>
  <c r="E32" i="1" s="1"/>
  <c r="F26" i="8"/>
  <c r="F32" i="1" s="1"/>
  <c r="G26" i="8"/>
  <c r="H26" i="8"/>
  <c r="H32" i="1" s="1"/>
  <c r="I26" i="8"/>
  <c r="I32" i="1" s="1"/>
  <c r="J26" i="8"/>
  <c r="J32" i="1" s="1"/>
  <c r="K26" i="8"/>
  <c r="K32" i="1" s="1"/>
  <c r="L26" i="8"/>
  <c r="M32" i="1" s="1"/>
  <c r="M26" i="8"/>
  <c r="O32" i="1" s="1"/>
  <c r="N26" i="8"/>
  <c r="O26" i="8"/>
  <c r="P26" i="8"/>
  <c r="D27" i="8"/>
  <c r="D33" i="1" s="1"/>
  <c r="E27" i="8"/>
  <c r="E33" i="1" s="1"/>
  <c r="F27" i="8"/>
  <c r="F33" i="1" s="1"/>
  <c r="G27" i="8"/>
  <c r="H27" i="8"/>
  <c r="H33" i="1" s="1"/>
  <c r="I27" i="8"/>
  <c r="I33" i="1" s="1"/>
  <c r="J27" i="8"/>
  <c r="J33" i="1" s="1"/>
  <c r="K27" i="8"/>
  <c r="K33" i="1" s="1"/>
  <c r="L27" i="8"/>
  <c r="M33" i="1" s="1"/>
  <c r="M27" i="8"/>
  <c r="O33" i="1" s="1"/>
  <c r="N27" i="8"/>
  <c r="O27" i="8"/>
  <c r="P27" i="8"/>
  <c r="D28" i="8"/>
  <c r="D34" i="1" s="1"/>
  <c r="E28" i="8"/>
  <c r="E34" i="1" s="1"/>
  <c r="F28" i="8"/>
  <c r="F34" i="1" s="1"/>
  <c r="G28" i="8"/>
  <c r="H28" i="8"/>
  <c r="H34" i="1" s="1"/>
  <c r="I28" i="8"/>
  <c r="I34" i="1" s="1"/>
  <c r="J28" i="8"/>
  <c r="J34" i="1" s="1"/>
  <c r="K28" i="8"/>
  <c r="K34" i="1" s="1"/>
  <c r="L28" i="8"/>
  <c r="M34" i="1" s="1"/>
  <c r="M28" i="8"/>
  <c r="O34" i="1" s="1"/>
  <c r="N28" i="8"/>
  <c r="O28" i="8"/>
  <c r="P28" i="8"/>
  <c r="D29" i="8"/>
  <c r="D35" i="1" s="1"/>
  <c r="E29" i="8"/>
  <c r="E35" i="1" s="1"/>
  <c r="F29" i="8"/>
  <c r="F35" i="1" s="1"/>
  <c r="G29" i="8"/>
  <c r="H29" i="8"/>
  <c r="H35" i="1" s="1"/>
  <c r="I29" i="8"/>
  <c r="I35" i="1" s="1"/>
  <c r="J29" i="8"/>
  <c r="J35" i="1" s="1"/>
  <c r="K29" i="8"/>
  <c r="K35" i="1" s="1"/>
  <c r="L29" i="8"/>
  <c r="M35" i="1" s="1"/>
  <c r="M29" i="8"/>
  <c r="O35" i="1" s="1"/>
  <c r="N29" i="8"/>
  <c r="O29" i="8"/>
  <c r="P29" i="8"/>
  <c r="D30" i="8"/>
  <c r="D36" i="1" s="1"/>
  <c r="E30" i="8"/>
  <c r="E36" i="1" s="1"/>
  <c r="F30" i="8"/>
  <c r="F36" i="1" s="1"/>
  <c r="G30" i="8"/>
  <c r="H30" i="8"/>
  <c r="H36" i="1" s="1"/>
  <c r="I30" i="8"/>
  <c r="I36" i="1" s="1"/>
  <c r="J30" i="8"/>
  <c r="J36" i="1" s="1"/>
  <c r="K30" i="8"/>
  <c r="K36" i="1" s="1"/>
  <c r="L30" i="8"/>
  <c r="M36" i="1" s="1"/>
  <c r="M30" i="8"/>
  <c r="O36" i="1" s="1"/>
  <c r="N30" i="8"/>
  <c r="O30" i="8"/>
  <c r="P30" i="8"/>
  <c r="D31" i="8"/>
  <c r="D37" i="1" s="1"/>
  <c r="E31" i="8"/>
  <c r="E37" i="1" s="1"/>
  <c r="F31" i="8"/>
  <c r="F37" i="1" s="1"/>
  <c r="G31" i="8"/>
  <c r="H31" i="8"/>
  <c r="H37" i="1" s="1"/>
  <c r="I31" i="8"/>
  <c r="I37" i="1" s="1"/>
  <c r="J31" i="8"/>
  <c r="J37" i="1" s="1"/>
  <c r="K31" i="8"/>
  <c r="K37" i="1" s="1"/>
  <c r="L31" i="8"/>
  <c r="M37" i="1" s="1"/>
  <c r="M31" i="8"/>
  <c r="O37" i="1" s="1"/>
  <c r="N31" i="8"/>
  <c r="O31" i="8"/>
  <c r="P31" i="8"/>
  <c r="D32" i="8"/>
  <c r="D38" i="1" s="1"/>
  <c r="E32" i="8"/>
  <c r="E38" i="1" s="1"/>
  <c r="F32" i="8"/>
  <c r="F38" i="1" s="1"/>
  <c r="G32" i="8"/>
  <c r="H32" i="8"/>
  <c r="H38" i="1" s="1"/>
  <c r="I32" i="8"/>
  <c r="I38" i="1" s="1"/>
  <c r="J32" i="8"/>
  <c r="J38" i="1" s="1"/>
  <c r="K32" i="8"/>
  <c r="K38" i="1" s="1"/>
  <c r="L32" i="8"/>
  <c r="M38" i="1" s="1"/>
  <c r="M32" i="8"/>
  <c r="O38" i="1" s="1"/>
  <c r="N32" i="8"/>
  <c r="O32" i="8"/>
  <c r="P32" i="8"/>
  <c r="D33" i="8"/>
  <c r="D39" i="1" s="1"/>
  <c r="E33" i="8"/>
  <c r="E39" i="1" s="1"/>
  <c r="F33" i="8"/>
  <c r="F39" i="1" s="1"/>
  <c r="G33" i="8"/>
  <c r="H33" i="8"/>
  <c r="H39" i="1" s="1"/>
  <c r="I33" i="8"/>
  <c r="I39" i="1" s="1"/>
  <c r="J33" i="8"/>
  <c r="J39" i="1" s="1"/>
  <c r="K33" i="8"/>
  <c r="K39" i="1" s="1"/>
  <c r="L33" i="8"/>
  <c r="M39" i="1" s="1"/>
  <c r="M33" i="8"/>
  <c r="O39" i="1" s="1"/>
  <c r="N33" i="8"/>
  <c r="O33" i="8"/>
  <c r="P33" i="8"/>
  <c r="D34" i="8"/>
  <c r="D41" i="1" s="1"/>
  <c r="E34" i="8"/>
  <c r="E41" i="1" s="1"/>
  <c r="F34" i="8"/>
  <c r="F41" i="1" s="1"/>
  <c r="G34" i="8"/>
  <c r="H34" i="8"/>
  <c r="H41" i="1" s="1"/>
  <c r="I34" i="8"/>
  <c r="I41" i="1" s="1"/>
  <c r="J34" i="8"/>
  <c r="J41" i="1" s="1"/>
  <c r="K34" i="8"/>
  <c r="K41" i="1" s="1"/>
  <c r="L34" i="8"/>
  <c r="M41" i="1" s="1"/>
  <c r="M34" i="8"/>
  <c r="O41" i="1" s="1"/>
  <c r="N34" i="8"/>
  <c r="O34" i="8"/>
  <c r="P34" i="8"/>
  <c r="D35" i="8"/>
  <c r="D42" i="1" s="1"/>
  <c r="E35" i="8"/>
  <c r="E42" i="1" s="1"/>
  <c r="F35" i="8"/>
  <c r="F42" i="1" s="1"/>
  <c r="G35" i="8"/>
  <c r="H35" i="8"/>
  <c r="H42" i="1" s="1"/>
  <c r="I35" i="8"/>
  <c r="I42" i="1" s="1"/>
  <c r="J35" i="8"/>
  <c r="J42" i="1" s="1"/>
  <c r="K35" i="8"/>
  <c r="K42" i="1" s="1"/>
  <c r="L35" i="8"/>
  <c r="M42" i="1" s="1"/>
  <c r="M35" i="8"/>
  <c r="O42" i="1" s="1"/>
  <c r="N35" i="8"/>
  <c r="O35" i="8"/>
  <c r="P35" i="8"/>
  <c r="D36" i="8"/>
  <c r="D43" i="1" s="1"/>
  <c r="E36" i="8"/>
  <c r="E43" i="1" s="1"/>
  <c r="F36" i="8"/>
  <c r="F43" i="1" s="1"/>
  <c r="G36" i="8"/>
  <c r="H36" i="8"/>
  <c r="H43" i="1" s="1"/>
  <c r="I36" i="8"/>
  <c r="I43" i="1" s="1"/>
  <c r="J36" i="8"/>
  <c r="J43" i="1" s="1"/>
  <c r="K36" i="8"/>
  <c r="K43" i="1" s="1"/>
  <c r="L36" i="8"/>
  <c r="M43" i="1" s="1"/>
  <c r="M36" i="8"/>
  <c r="O43" i="1" s="1"/>
  <c r="N36" i="8"/>
  <c r="O36" i="8"/>
  <c r="P36" i="8"/>
  <c r="D37" i="8"/>
  <c r="D44" i="1" s="1"/>
  <c r="E37" i="8"/>
  <c r="E44" i="1" s="1"/>
  <c r="F37" i="8"/>
  <c r="F44" i="1" s="1"/>
  <c r="G37" i="8"/>
  <c r="H37" i="8"/>
  <c r="H44" i="1" s="1"/>
  <c r="I37" i="8"/>
  <c r="I44" i="1" s="1"/>
  <c r="J37" i="8"/>
  <c r="J44" i="1" s="1"/>
  <c r="K37" i="8"/>
  <c r="K44" i="1" s="1"/>
  <c r="L37" i="8"/>
  <c r="M44" i="1" s="1"/>
  <c r="M37" i="8"/>
  <c r="O44" i="1" s="1"/>
  <c r="N37" i="8"/>
  <c r="O37" i="8"/>
  <c r="P37" i="8"/>
  <c r="D38" i="8"/>
  <c r="D45" i="1" s="1"/>
  <c r="E38" i="8"/>
  <c r="E45" i="1" s="1"/>
  <c r="F38" i="8"/>
  <c r="F45" i="1" s="1"/>
  <c r="G38" i="8"/>
  <c r="H38" i="8"/>
  <c r="H45" i="1" s="1"/>
  <c r="I38" i="8"/>
  <c r="I45" i="1" s="1"/>
  <c r="J38" i="8"/>
  <c r="J45" i="1" s="1"/>
  <c r="K38" i="8"/>
  <c r="K45" i="1" s="1"/>
  <c r="L38" i="8"/>
  <c r="M45" i="1" s="1"/>
  <c r="M38" i="8"/>
  <c r="O45" i="1" s="1"/>
  <c r="N38" i="8"/>
  <c r="O38" i="8"/>
  <c r="P38" i="8"/>
  <c r="D39" i="8"/>
  <c r="D46" i="1" s="1"/>
  <c r="E39" i="8"/>
  <c r="E46" i="1" s="1"/>
  <c r="F39" i="8"/>
  <c r="F46" i="1" s="1"/>
  <c r="G39" i="8"/>
  <c r="H39" i="8"/>
  <c r="H46" i="1" s="1"/>
  <c r="I39" i="8"/>
  <c r="I46" i="1" s="1"/>
  <c r="J39" i="8"/>
  <c r="J46" i="1" s="1"/>
  <c r="K39" i="8"/>
  <c r="K46" i="1" s="1"/>
  <c r="L39" i="8"/>
  <c r="M46" i="1" s="1"/>
  <c r="M39" i="8"/>
  <c r="O46" i="1" s="1"/>
  <c r="N39" i="8"/>
  <c r="O39" i="8"/>
  <c r="P39" i="8"/>
  <c r="D40" i="8"/>
  <c r="D47" i="1" s="1"/>
  <c r="E40" i="8"/>
  <c r="E47" i="1" s="1"/>
  <c r="F40" i="8"/>
  <c r="F47" i="1" s="1"/>
  <c r="G40" i="8"/>
  <c r="H40" i="8"/>
  <c r="H47" i="1" s="1"/>
  <c r="I40" i="8"/>
  <c r="I47" i="1" s="1"/>
  <c r="J40" i="8"/>
  <c r="J47" i="1" s="1"/>
  <c r="K40" i="8"/>
  <c r="K47" i="1" s="1"/>
  <c r="L40" i="8"/>
  <c r="M47" i="1" s="1"/>
  <c r="M40" i="8"/>
  <c r="O47" i="1" s="1"/>
  <c r="N40" i="8"/>
  <c r="O40" i="8"/>
  <c r="P40" i="8"/>
  <c r="D41" i="8"/>
  <c r="D48" i="1" s="1"/>
  <c r="E41" i="8"/>
  <c r="E48" i="1" s="1"/>
  <c r="F41" i="8"/>
  <c r="F48" i="1" s="1"/>
  <c r="G41" i="8"/>
  <c r="H41" i="8"/>
  <c r="H48" i="1" s="1"/>
  <c r="I41" i="8"/>
  <c r="I48" i="1" s="1"/>
  <c r="J41" i="8"/>
  <c r="J48" i="1" s="1"/>
  <c r="K41" i="8"/>
  <c r="K48" i="1" s="1"/>
  <c r="L41" i="8"/>
  <c r="M48" i="1" s="1"/>
  <c r="M41" i="8"/>
  <c r="O48" i="1" s="1"/>
  <c r="N41" i="8"/>
  <c r="O41" i="8"/>
  <c r="P41" i="8"/>
  <c r="D42" i="8"/>
  <c r="D49" i="1" s="1"/>
  <c r="E42" i="8"/>
  <c r="E49" i="1" s="1"/>
  <c r="F42" i="8"/>
  <c r="F49" i="1" s="1"/>
  <c r="G42" i="8"/>
  <c r="H42" i="8"/>
  <c r="H49" i="1" s="1"/>
  <c r="I42" i="8"/>
  <c r="I49" i="1" s="1"/>
  <c r="J42" i="8"/>
  <c r="J49" i="1" s="1"/>
  <c r="K42" i="8"/>
  <c r="K49" i="1" s="1"/>
  <c r="L42" i="8"/>
  <c r="M49" i="1" s="1"/>
  <c r="M42" i="8"/>
  <c r="O49" i="1" s="1"/>
  <c r="N42" i="8"/>
  <c r="O42" i="8"/>
  <c r="P42" i="8"/>
  <c r="D43" i="8"/>
  <c r="D50" i="1" s="1"/>
  <c r="E43" i="8"/>
  <c r="E50" i="1" s="1"/>
  <c r="F43" i="8"/>
  <c r="F50" i="1" s="1"/>
  <c r="G43" i="8"/>
  <c r="H43" i="8"/>
  <c r="H50" i="1" s="1"/>
  <c r="I43" i="8"/>
  <c r="I50" i="1" s="1"/>
  <c r="J43" i="8"/>
  <c r="J50" i="1" s="1"/>
  <c r="K43" i="8"/>
  <c r="K50" i="1" s="1"/>
  <c r="L43" i="8"/>
  <c r="M50" i="1" s="1"/>
  <c r="M43" i="8"/>
  <c r="O50" i="1" s="1"/>
  <c r="N43" i="8"/>
  <c r="O43" i="8"/>
  <c r="P43" i="8"/>
  <c r="D44" i="8"/>
  <c r="D52" i="1" s="1"/>
  <c r="E44" i="8"/>
  <c r="E52" i="1" s="1"/>
  <c r="F44" i="8"/>
  <c r="F52" i="1" s="1"/>
  <c r="G44" i="8"/>
  <c r="H44" i="8"/>
  <c r="H52" i="1" s="1"/>
  <c r="I44" i="8"/>
  <c r="I52" i="1" s="1"/>
  <c r="J44" i="8"/>
  <c r="J52" i="1" s="1"/>
  <c r="K44" i="8"/>
  <c r="K52" i="1" s="1"/>
  <c r="L44" i="8"/>
  <c r="M52" i="1" s="1"/>
  <c r="M44" i="8"/>
  <c r="O52" i="1" s="1"/>
  <c r="N44" i="8"/>
  <c r="O44" i="8"/>
  <c r="P44" i="8"/>
  <c r="D45" i="8"/>
  <c r="D53" i="1" s="1"/>
  <c r="E45" i="8"/>
  <c r="E53" i="1" s="1"/>
  <c r="F45" i="8"/>
  <c r="F53" i="1" s="1"/>
  <c r="G45" i="8"/>
  <c r="H45" i="8"/>
  <c r="H53" i="1" s="1"/>
  <c r="I45" i="8"/>
  <c r="I53" i="1" s="1"/>
  <c r="J45" i="8"/>
  <c r="J53" i="1" s="1"/>
  <c r="K45" i="8"/>
  <c r="K53" i="1" s="1"/>
  <c r="L45" i="8"/>
  <c r="M53" i="1" s="1"/>
  <c r="M45" i="8"/>
  <c r="O53" i="1" s="1"/>
  <c r="N45" i="8"/>
  <c r="O45" i="8"/>
  <c r="P45" i="8"/>
  <c r="D46" i="8"/>
  <c r="D54" i="1" s="1"/>
  <c r="E46" i="8"/>
  <c r="E54" i="1" s="1"/>
  <c r="F46" i="8"/>
  <c r="F54" i="1" s="1"/>
  <c r="G46" i="8"/>
  <c r="H46" i="8"/>
  <c r="H54" i="1" s="1"/>
  <c r="I46" i="8"/>
  <c r="I54" i="1" s="1"/>
  <c r="J46" i="8"/>
  <c r="J54" i="1" s="1"/>
  <c r="K46" i="8"/>
  <c r="K54" i="1" s="1"/>
  <c r="L46" i="8"/>
  <c r="M54" i="1" s="1"/>
  <c r="M46" i="8"/>
  <c r="O54" i="1" s="1"/>
  <c r="N46" i="8"/>
  <c r="O46" i="8"/>
  <c r="P46" i="8"/>
  <c r="D47" i="8"/>
  <c r="D55" i="1" s="1"/>
  <c r="E47" i="8"/>
  <c r="E55" i="1" s="1"/>
  <c r="F47" i="8"/>
  <c r="F55" i="1" s="1"/>
  <c r="G47" i="8"/>
  <c r="H47" i="8"/>
  <c r="H55" i="1" s="1"/>
  <c r="I47" i="8"/>
  <c r="I55" i="1" s="1"/>
  <c r="J47" i="8"/>
  <c r="J55" i="1" s="1"/>
  <c r="K47" i="8"/>
  <c r="K55" i="1" s="1"/>
  <c r="L47" i="8"/>
  <c r="M55" i="1" s="1"/>
  <c r="M47" i="8"/>
  <c r="O55" i="1" s="1"/>
  <c r="N47" i="8"/>
  <c r="O47" i="8"/>
  <c r="P47" i="8"/>
  <c r="D48" i="8"/>
  <c r="D56" i="1" s="1"/>
  <c r="E48" i="8"/>
  <c r="E56" i="1" s="1"/>
  <c r="F48" i="8"/>
  <c r="F56" i="1" s="1"/>
  <c r="G48" i="8"/>
  <c r="H48" i="8"/>
  <c r="H56" i="1" s="1"/>
  <c r="I48" i="8"/>
  <c r="I56" i="1" s="1"/>
  <c r="J48" i="8"/>
  <c r="J56" i="1" s="1"/>
  <c r="K48" i="8"/>
  <c r="K56" i="1" s="1"/>
  <c r="L48" i="8"/>
  <c r="M56" i="1" s="1"/>
  <c r="M48" i="8"/>
  <c r="O56" i="1" s="1"/>
  <c r="N48" i="8"/>
  <c r="O48" i="8"/>
  <c r="P48" i="8"/>
  <c r="D49" i="8"/>
  <c r="D57" i="1" s="1"/>
  <c r="E49" i="8"/>
  <c r="E57" i="1" s="1"/>
  <c r="F49" i="8"/>
  <c r="F57" i="1" s="1"/>
  <c r="G49" i="8"/>
  <c r="H49" i="8"/>
  <c r="H57" i="1" s="1"/>
  <c r="I49" i="8"/>
  <c r="I57" i="1" s="1"/>
  <c r="J49" i="8"/>
  <c r="J57" i="1" s="1"/>
  <c r="K49" i="8"/>
  <c r="K57" i="1" s="1"/>
  <c r="L49" i="8"/>
  <c r="M57" i="1" s="1"/>
  <c r="M49" i="8"/>
  <c r="O57" i="1" s="1"/>
  <c r="N49" i="8"/>
  <c r="O49" i="8"/>
  <c r="P49" i="8"/>
  <c r="D50" i="8"/>
  <c r="D58" i="1" s="1"/>
  <c r="E50" i="8"/>
  <c r="E58" i="1" s="1"/>
  <c r="F50" i="8"/>
  <c r="F58" i="1" s="1"/>
  <c r="G50" i="8"/>
  <c r="H50" i="8"/>
  <c r="H58" i="1" s="1"/>
  <c r="I50" i="8"/>
  <c r="I58" i="1" s="1"/>
  <c r="J50" i="8"/>
  <c r="J58" i="1" s="1"/>
  <c r="K50" i="8"/>
  <c r="K58" i="1" s="1"/>
  <c r="L50" i="8"/>
  <c r="M58" i="1" s="1"/>
  <c r="M50" i="8"/>
  <c r="O58" i="1" s="1"/>
  <c r="N50" i="8"/>
  <c r="O50" i="8"/>
  <c r="P50" i="8"/>
  <c r="D51" i="8"/>
  <c r="D59" i="1" s="1"/>
  <c r="E51" i="8"/>
  <c r="E59" i="1" s="1"/>
  <c r="F51" i="8"/>
  <c r="F59" i="1" s="1"/>
  <c r="G51" i="8"/>
  <c r="H51" i="8"/>
  <c r="H59" i="1" s="1"/>
  <c r="I51" i="8"/>
  <c r="I59" i="1" s="1"/>
  <c r="J51" i="8"/>
  <c r="J59" i="1" s="1"/>
  <c r="K51" i="8"/>
  <c r="K59" i="1" s="1"/>
  <c r="L51" i="8"/>
  <c r="M59" i="1" s="1"/>
  <c r="M51" i="8"/>
  <c r="O59" i="1" s="1"/>
  <c r="N51" i="8"/>
  <c r="O51" i="8"/>
  <c r="P51" i="8"/>
  <c r="D52" i="8"/>
  <c r="D61" i="1" s="1"/>
  <c r="E52" i="8"/>
  <c r="E61" i="1" s="1"/>
  <c r="F52" i="8"/>
  <c r="F61" i="1" s="1"/>
  <c r="G52" i="8"/>
  <c r="H52" i="8"/>
  <c r="H61" i="1" s="1"/>
  <c r="I52" i="8"/>
  <c r="I61" i="1" s="1"/>
  <c r="J52" i="8"/>
  <c r="J61" i="1" s="1"/>
  <c r="K52" i="8"/>
  <c r="K61" i="1" s="1"/>
  <c r="L52" i="8"/>
  <c r="M61" i="1" s="1"/>
  <c r="M52" i="8"/>
  <c r="O61" i="1" s="1"/>
  <c r="N52" i="8"/>
  <c r="O52" i="8"/>
  <c r="P52" i="8"/>
  <c r="D53" i="8"/>
  <c r="D62" i="1" s="1"/>
  <c r="E53" i="8"/>
  <c r="E62" i="1" s="1"/>
  <c r="F53" i="8"/>
  <c r="F62" i="1" s="1"/>
  <c r="G53" i="8"/>
  <c r="H53" i="8"/>
  <c r="H62" i="1" s="1"/>
  <c r="I53" i="8"/>
  <c r="I62" i="1" s="1"/>
  <c r="J53" i="8"/>
  <c r="J62" i="1" s="1"/>
  <c r="K53" i="8"/>
  <c r="K62" i="1" s="1"/>
  <c r="L53" i="8"/>
  <c r="M62" i="1" s="1"/>
  <c r="M53" i="8"/>
  <c r="O62" i="1" s="1"/>
  <c r="N53" i="8"/>
  <c r="O53" i="8"/>
  <c r="P53" i="8"/>
  <c r="D54" i="8"/>
  <c r="D63" i="1" s="1"/>
  <c r="E54" i="8"/>
  <c r="E63" i="1" s="1"/>
  <c r="F54" i="8"/>
  <c r="F63" i="1" s="1"/>
  <c r="G54" i="8"/>
  <c r="H54" i="8"/>
  <c r="H63" i="1" s="1"/>
  <c r="I54" i="8"/>
  <c r="I63" i="1" s="1"/>
  <c r="J54" i="8"/>
  <c r="J63" i="1" s="1"/>
  <c r="K54" i="8"/>
  <c r="K63" i="1" s="1"/>
  <c r="L54" i="8"/>
  <c r="M63" i="1" s="1"/>
  <c r="M54" i="8"/>
  <c r="O63" i="1" s="1"/>
  <c r="N54" i="8"/>
  <c r="O54" i="8"/>
  <c r="P54" i="8"/>
  <c r="D55" i="8"/>
  <c r="D64" i="1" s="1"/>
  <c r="E55" i="8"/>
  <c r="E64" i="1" s="1"/>
  <c r="F55" i="8"/>
  <c r="F64" i="1" s="1"/>
  <c r="G55" i="8"/>
  <c r="H55" i="8"/>
  <c r="H64" i="1" s="1"/>
  <c r="I55" i="8"/>
  <c r="I64" i="1" s="1"/>
  <c r="J55" i="8"/>
  <c r="J64" i="1" s="1"/>
  <c r="K55" i="8"/>
  <c r="K64" i="1" s="1"/>
  <c r="L55" i="8"/>
  <c r="M64" i="1" s="1"/>
  <c r="M55" i="8"/>
  <c r="O64" i="1" s="1"/>
  <c r="N55" i="8"/>
  <c r="O55" i="8"/>
  <c r="P55" i="8"/>
  <c r="D56" i="8"/>
  <c r="D65" i="1" s="1"/>
  <c r="E56" i="8"/>
  <c r="E65" i="1" s="1"/>
  <c r="F56" i="8"/>
  <c r="F65" i="1" s="1"/>
  <c r="G56" i="8"/>
  <c r="H56" i="8"/>
  <c r="H65" i="1" s="1"/>
  <c r="I56" i="8"/>
  <c r="I65" i="1" s="1"/>
  <c r="J56" i="8"/>
  <c r="J65" i="1" s="1"/>
  <c r="K56" i="8"/>
  <c r="K65" i="1" s="1"/>
  <c r="L56" i="8"/>
  <c r="M65" i="1" s="1"/>
  <c r="M56" i="8"/>
  <c r="O65" i="1" s="1"/>
  <c r="N56" i="8"/>
  <c r="O56" i="8"/>
  <c r="P56" i="8"/>
  <c r="D57" i="8"/>
  <c r="D66" i="1" s="1"/>
  <c r="E57" i="8"/>
  <c r="E66" i="1" s="1"/>
  <c r="F57" i="8"/>
  <c r="F66" i="1" s="1"/>
  <c r="G57" i="8"/>
  <c r="H57" i="8"/>
  <c r="H66" i="1" s="1"/>
  <c r="I57" i="8"/>
  <c r="I66" i="1" s="1"/>
  <c r="J57" i="8"/>
  <c r="J66" i="1" s="1"/>
  <c r="K57" i="8"/>
  <c r="K66" i="1" s="1"/>
  <c r="L57" i="8"/>
  <c r="M66" i="1" s="1"/>
  <c r="M57" i="8"/>
  <c r="O66" i="1" s="1"/>
  <c r="N57" i="8"/>
  <c r="O57" i="8"/>
  <c r="P57" i="8"/>
  <c r="D58" i="8"/>
  <c r="D67" i="1" s="1"/>
  <c r="E58" i="8"/>
  <c r="E67" i="1" s="1"/>
  <c r="F58" i="8"/>
  <c r="F67" i="1" s="1"/>
  <c r="G58" i="8"/>
  <c r="H58" i="8"/>
  <c r="H67" i="1" s="1"/>
  <c r="I58" i="8"/>
  <c r="I67" i="1" s="1"/>
  <c r="J58" i="8"/>
  <c r="J67" i="1" s="1"/>
  <c r="K58" i="8"/>
  <c r="K67" i="1" s="1"/>
  <c r="L58" i="8"/>
  <c r="M67" i="1" s="1"/>
  <c r="M58" i="8"/>
  <c r="O67" i="1" s="1"/>
  <c r="N58" i="8"/>
  <c r="O58" i="8"/>
  <c r="P58" i="8"/>
  <c r="D59" i="8"/>
  <c r="D68" i="1" s="1"/>
  <c r="E59" i="8"/>
  <c r="E68" i="1" s="1"/>
  <c r="F59" i="8"/>
  <c r="F68" i="1" s="1"/>
  <c r="G59" i="8"/>
  <c r="H59" i="8"/>
  <c r="H68" i="1" s="1"/>
  <c r="I59" i="8"/>
  <c r="I68" i="1" s="1"/>
  <c r="J59" i="8"/>
  <c r="J68" i="1" s="1"/>
  <c r="K59" i="8"/>
  <c r="K68" i="1" s="1"/>
  <c r="L59" i="8"/>
  <c r="M68" i="1" s="1"/>
  <c r="M59" i="8"/>
  <c r="O68" i="1" s="1"/>
  <c r="N59" i="8"/>
  <c r="O59" i="8"/>
  <c r="P59" i="8"/>
  <c r="D60" i="8"/>
  <c r="D69" i="1" s="1"/>
  <c r="E60" i="8"/>
  <c r="E69" i="1" s="1"/>
  <c r="F60" i="8"/>
  <c r="F69" i="1" s="1"/>
  <c r="G60" i="8"/>
  <c r="H60" i="8"/>
  <c r="H69" i="1" s="1"/>
  <c r="I60" i="8"/>
  <c r="I69" i="1" s="1"/>
  <c r="J60" i="8"/>
  <c r="J69" i="1" s="1"/>
  <c r="K60" i="8"/>
  <c r="K69" i="1" s="1"/>
  <c r="L60" i="8"/>
  <c r="M69" i="1" s="1"/>
  <c r="M60" i="8"/>
  <c r="O69" i="1" s="1"/>
  <c r="N60" i="8"/>
  <c r="O60" i="8"/>
  <c r="P60" i="8"/>
  <c r="D61" i="8"/>
  <c r="D70" i="1" s="1"/>
  <c r="E61" i="8"/>
  <c r="E70" i="1" s="1"/>
  <c r="F61" i="8"/>
  <c r="F70" i="1" s="1"/>
  <c r="G61" i="8"/>
  <c r="H61" i="8"/>
  <c r="H70" i="1" s="1"/>
  <c r="I61" i="8"/>
  <c r="I70" i="1" s="1"/>
  <c r="J61" i="8"/>
  <c r="J70" i="1" s="1"/>
  <c r="K61" i="8"/>
  <c r="K70" i="1" s="1"/>
  <c r="L61" i="8"/>
  <c r="M70" i="1" s="1"/>
  <c r="M61" i="8"/>
  <c r="O70" i="1" s="1"/>
  <c r="N61" i="8"/>
  <c r="O61" i="8"/>
  <c r="P61" i="8"/>
  <c r="D62" i="8"/>
  <c r="D71" i="1" s="1"/>
  <c r="E62" i="8"/>
  <c r="E71" i="1" s="1"/>
  <c r="F62" i="8"/>
  <c r="F71" i="1" s="1"/>
  <c r="G62" i="8"/>
  <c r="H62" i="8"/>
  <c r="H71" i="1" s="1"/>
  <c r="I62" i="8"/>
  <c r="I71" i="1" s="1"/>
  <c r="J62" i="8"/>
  <c r="J71" i="1" s="1"/>
  <c r="K62" i="8"/>
  <c r="K71" i="1" s="1"/>
  <c r="L62" i="8"/>
  <c r="M71" i="1" s="1"/>
  <c r="M62" i="8"/>
  <c r="O71" i="1" s="1"/>
  <c r="N62" i="8"/>
  <c r="O62" i="8"/>
  <c r="P62" i="8"/>
  <c r="D63" i="8"/>
  <c r="D72" i="1" s="1"/>
  <c r="E63" i="8"/>
  <c r="E72" i="1" s="1"/>
  <c r="F63" i="8"/>
  <c r="F72" i="1" s="1"/>
  <c r="G63" i="8"/>
  <c r="H63" i="8"/>
  <c r="H72" i="1" s="1"/>
  <c r="I63" i="8"/>
  <c r="I72" i="1" s="1"/>
  <c r="J63" i="8"/>
  <c r="J72" i="1" s="1"/>
  <c r="K63" i="8"/>
  <c r="K72" i="1" s="1"/>
  <c r="L63" i="8"/>
  <c r="M72" i="1" s="1"/>
  <c r="M63" i="8"/>
  <c r="O72" i="1" s="1"/>
  <c r="N63" i="8"/>
  <c r="O63" i="8"/>
  <c r="P63" i="8"/>
  <c r="D64" i="8"/>
  <c r="D73" i="1" s="1"/>
  <c r="E64" i="8"/>
  <c r="E73" i="1" s="1"/>
  <c r="F64" i="8"/>
  <c r="F73" i="1" s="1"/>
  <c r="G64" i="8"/>
  <c r="H64" i="8"/>
  <c r="H73" i="1" s="1"/>
  <c r="I64" i="8"/>
  <c r="I73" i="1" s="1"/>
  <c r="J64" i="8"/>
  <c r="J73" i="1" s="1"/>
  <c r="K64" i="8"/>
  <c r="K73" i="1" s="1"/>
  <c r="L64" i="8"/>
  <c r="M73" i="1" s="1"/>
  <c r="M64" i="8"/>
  <c r="O73" i="1" s="1"/>
  <c r="N64" i="8"/>
  <c r="O64" i="8"/>
  <c r="P64" i="8"/>
  <c r="D65" i="8"/>
  <c r="D75" i="1" s="1"/>
  <c r="E65" i="8"/>
  <c r="E75" i="1" s="1"/>
  <c r="F65" i="8"/>
  <c r="F75" i="1" s="1"/>
  <c r="G65" i="8"/>
  <c r="H65" i="8"/>
  <c r="H75" i="1" s="1"/>
  <c r="I65" i="8"/>
  <c r="I75" i="1" s="1"/>
  <c r="J65" i="8"/>
  <c r="J75" i="1" s="1"/>
  <c r="K65" i="8"/>
  <c r="K75" i="1" s="1"/>
  <c r="L65" i="8"/>
  <c r="M75" i="1" s="1"/>
  <c r="M65" i="8"/>
  <c r="O75" i="1" s="1"/>
  <c r="N65" i="8"/>
  <c r="O65" i="8"/>
  <c r="P65" i="8"/>
  <c r="D66" i="8"/>
  <c r="D76" i="1" s="1"/>
  <c r="E66" i="8"/>
  <c r="E76" i="1" s="1"/>
  <c r="F66" i="8"/>
  <c r="F76" i="1" s="1"/>
  <c r="G66" i="8"/>
  <c r="H66" i="8"/>
  <c r="H76" i="1" s="1"/>
  <c r="I66" i="8"/>
  <c r="I76" i="1" s="1"/>
  <c r="J66" i="8"/>
  <c r="J76" i="1" s="1"/>
  <c r="K66" i="8"/>
  <c r="K76" i="1" s="1"/>
  <c r="L66" i="8"/>
  <c r="M76" i="1" s="1"/>
  <c r="M66" i="8"/>
  <c r="O76" i="1" s="1"/>
  <c r="N66" i="8"/>
  <c r="O66" i="8"/>
  <c r="P66" i="8"/>
  <c r="D67" i="8"/>
  <c r="D77" i="1" s="1"/>
  <c r="E67" i="8"/>
  <c r="E77" i="1" s="1"/>
  <c r="F67" i="8"/>
  <c r="F77" i="1" s="1"/>
  <c r="G67" i="8"/>
  <c r="H67" i="8"/>
  <c r="H77" i="1" s="1"/>
  <c r="I67" i="8"/>
  <c r="I77" i="1" s="1"/>
  <c r="J67" i="8"/>
  <c r="J77" i="1" s="1"/>
  <c r="K67" i="8"/>
  <c r="K77" i="1" s="1"/>
  <c r="L67" i="8"/>
  <c r="M77" i="1" s="1"/>
  <c r="M67" i="8"/>
  <c r="O77" i="1" s="1"/>
  <c r="N67" i="8"/>
  <c r="O67" i="8"/>
  <c r="P67" i="8"/>
  <c r="D68" i="8"/>
  <c r="D78" i="1" s="1"/>
  <c r="E68" i="8"/>
  <c r="E78" i="1" s="1"/>
  <c r="F68" i="8"/>
  <c r="F78" i="1" s="1"/>
  <c r="G68" i="8"/>
  <c r="H68" i="8"/>
  <c r="H78" i="1" s="1"/>
  <c r="I68" i="8"/>
  <c r="I78" i="1" s="1"/>
  <c r="J68" i="8"/>
  <c r="J78" i="1" s="1"/>
  <c r="K68" i="8"/>
  <c r="K78" i="1" s="1"/>
  <c r="L68" i="8"/>
  <c r="M78" i="1" s="1"/>
  <c r="M68" i="8"/>
  <c r="O78" i="1" s="1"/>
  <c r="N68" i="8"/>
  <c r="O68" i="8"/>
  <c r="P68" i="8"/>
  <c r="D69" i="8"/>
  <c r="D79" i="1" s="1"/>
  <c r="E69" i="8"/>
  <c r="E79" i="1" s="1"/>
  <c r="F69" i="8"/>
  <c r="F79" i="1" s="1"/>
  <c r="G69" i="8"/>
  <c r="H69" i="8"/>
  <c r="H79" i="1" s="1"/>
  <c r="I69" i="8"/>
  <c r="I79" i="1" s="1"/>
  <c r="J69" i="8"/>
  <c r="J79" i="1" s="1"/>
  <c r="K69" i="8"/>
  <c r="K79" i="1" s="1"/>
  <c r="L69" i="8"/>
  <c r="M79" i="1" s="1"/>
  <c r="M69" i="8"/>
  <c r="O79" i="1" s="1"/>
  <c r="N69" i="8"/>
  <c r="O69" i="8"/>
  <c r="P69" i="8"/>
  <c r="D70" i="8"/>
  <c r="D80" i="1" s="1"/>
  <c r="E70" i="8"/>
  <c r="E80" i="1" s="1"/>
  <c r="F70" i="8"/>
  <c r="F80" i="1" s="1"/>
  <c r="G70" i="8"/>
  <c r="H70" i="8"/>
  <c r="H80" i="1" s="1"/>
  <c r="I70" i="8"/>
  <c r="I80" i="1" s="1"/>
  <c r="J70" i="8"/>
  <c r="J80" i="1" s="1"/>
  <c r="K70" i="8"/>
  <c r="K80" i="1" s="1"/>
  <c r="L70" i="8"/>
  <c r="M80" i="1" s="1"/>
  <c r="M70" i="8"/>
  <c r="O80" i="1" s="1"/>
  <c r="N70" i="8"/>
  <c r="O70" i="8"/>
  <c r="P70" i="8"/>
  <c r="D71" i="8"/>
  <c r="D81" i="1" s="1"/>
  <c r="E71" i="8"/>
  <c r="E81" i="1" s="1"/>
  <c r="F71" i="8"/>
  <c r="F81" i="1" s="1"/>
  <c r="G71" i="8"/>
  <c r="H71" i="8"/>
  <c r="H81" i="1" s="1"/>
  <c r="I71" i="8"/>
  <c r="I81" i="1" s="1"/>
  <c r="J71" i="8"/>
  <c r="J81" i="1" s="1"/>
  <c r="K71" i="8"/>
  <c r="K81" i="1" s="1"/>
  <c r="L71" i="8"/>
  <c r="M81" i="1" s="1"/>
  <c r="M71" i="8"/>
  <c r="O81" i="1" s="1"/>
  <c r="N71" i="8"/>
  <c r="O71" i="8"/>
  <c r="P71" i="8"/>
  <c r="D72" i="8"/>
  <c r="D82" i="1" s="1"/>
  <c r="E72" i="8"/>
  <c r="E82" i="1" s="1"/>
  <c r="F72" i="8"/>
  <c r="F82" i="1" s="1"/>
  <c r="G72" i="8"/>
  <c r="H72" i="8"/>
  <c r="H82" i="1" s="1"/>
  <c r="I72" i="8"/>
  <c r="I82" i="1" s="1"/>
  <c r="J72" i="8"/>
  <c r="J82" i="1" s="1"/>
  <c r="K72" i="8"/>
  <c r="K82" i="1" s="1"/>
  <c r="L72" i="8"/>
  <c r="M82" i="1" s="1"/>
  <c r="M72" i="8"/>
  <c r="O82" i="1" s="1"/>
  <c r="N72" i="8"/>
  <c r="O72" i="8"/>
  <c r="P72" i="8"/>
  <c r="D73" i="8"/>
  <c r="D84" i="1" s="1"/>
  <c r="E73" i="8"/>
  <c r="E84" i="1" s="1"/>
  <c r="F73" i="8"/>
  <c r="F84" i="1" s="1"/>
  <c r="G73" i="8"/>
  <c r="H73" i="8"/>
  <c r="H84" i="1" s="1"/>
  <c r="I73" i="8"/>
  <c r="I84" i="1" s="1"/>
  <c r="J73" i="8"/>
  <c r="J84" i="1" s="1"/>
  <c r="K73" i="8"/>
  <c r="K84" i="1" s="1"/>
  <c r="L73" i="8"/>
  <c r="M84" i="1" s="1"/>
  <c r="M73" i="8"/>
  <c r="O84" i="1" s="1"/>
  <c r="N73" i="8"/>
  <c r="O73" i="8"/>
  <c r="P73" i="8"/>
  <c r="D74" i="8"/>
  <c r="D85" i="1" s="1"/>
  <c r="E74" i="8"/>
  <c r="E85" i="1" s="1"/>
  <c r="F74" i="8"/>
  <c r="F85" i="1" s="1"/>
  <c r="G74" i="8"/>
  <c r="H74" i="8"/>
  <c r="H85" i="1" s="1"/>
  <c r="I74" i="8"/>
  <c r="I85" i="1" s="1"/>
  <c r="J74" i="8"/>
  <c r="J85" i="1" s="1"/>
  <c r="K74" i="8"/>
  <c r="K85" i="1" s="1"/>
  <c r="L74" i="8"/>
  <c r="M85" i="1" s="1"/>
  <c r="M74" i="8"/>
  <c r="O85" i="1" s="1"/>
  <c r="N74" i="8"/>
  <c r="O74" i="8"/>
  <c r="P74" i="8"/>
  <c r="D75" i="8"/>
  <c r="D86" i="1" s="1"/>
  <c r="E75" i="8"/>
  <c r="E86" i="1" s="1"/>
  <c r="F75" i="8"/>
  <c r="F86" i="1" s="1"/>
  <c r="G75" i="8"/>
  <c r="H75" i="8"/>
  <c r="H86" i="1" s="1"/>
  <c r="I75" i="8"/>
  <c r="I86" i="1" s="1"/>
  <c r="J75" i="8"/>
  <c r="J86" i="1" s="1"/>
  <c r="K75" i="8"/>
  <c r="K86" i="1" s="1"/>
  <c r="L75" i="8"/>
  <c r="M86" i="1" s="1"/>
  <c r="M75" i="8"/>
  <c r="O86" i="1" s="1"/>
  <c r="N75" i="8"/>
  <c r="O75" i="8"/>
  <c r="P75" i="8"/>
  <c r="D76" i="8"/>
  <c r="D87" i="1" s="1"/>
  <c r="E76" i="8"/>
  <c r="E87" i="1" s="1"/>
  <c r="F76" i="8"/>
  <c r="F87" i="1" s="1"/>
  <c r="G76" i="8"/>
  <c r="H76" i="8"/>
  <c r="H87" i="1" s="1"/>
  <c r="I76" i="8"/>
  <c r="I87" i="1" s="1"/>
  <c r="J76" i="8"/>
  <c r="J87" i="1" s="1"/>
  <c r="K76" i="8"/>
  <c r="K87" i="1" s="1"/>
  <c r="L76" i="8"/>
  <c r="M87" i="1" s="1"/>
  <c r="M76" i="8"/>
  <c r="O87" i="1" s="1"/>
  <c r="N76" i="8"/>
  <c r="O76" i="8"/>
  <c r="P76" i="8"/>
  <c r="D77" i="8"/>
  <c r="D88" i="1" s="1"/>
  <c r="E77" i="8"/>
  <c r="E88" i="1" s="1"/>
  <c r="F77" i="8"/>
  <c r="F88" i="1" s="1"/>
  <c r="G77" i="8"/>
  <c r="H77" i="8"/>
  <c r="H88" i="1" s="1"/>
  <c r="I77" i="8"/>
  <c r="I88" i="1" s="1"/>
  <c r="J77" i="8"/>
  <c r="J88" i="1" s="1"/>
  <c r="K77" i="8"/>
  <c r="K88" i="1" s="1"/>
  <c r="L77" i="8"/>
  <c r="M88" i="1" s="1"/>
  <c r="M77" i="8"/>
  <c r="O88" i="1" s="1"/>
  <c r="N77" i="8"/>
  <c r="O77" i="8"/>
  <c r="P77" i="8"/>
  <c r="D78" i="8"/>
  <c r="D89" i="1" s="1"/>
  <c r="E78" i="8"/>
  <c r="E89" i="1" s="1"/>
  <c r="F78" i="8"/>
  <c r="F89" i="1" s="1"/>
  <c r="G78" i="8"/>
  <c r="H78" i="8"/>
  <c r="H89" i="1" s="1"/>
  <c r="I78" i="8"/>
  <c r="I89" i="1" s="1"/>
  <c r="J78" i="8"/>
  <c r="J89" i="1" s="1"/>
  <c r="K78" i="8"/>
  <c r="K89" i="1" s="1"/>
  <c r="L78" i="8"/>
  <c r="M89" i="1" s="1"/>
  <c r="M78" i="8"/>
  <c r="O89" i="1" s="1"/>
  <c r="N78" i="8"/>
  <c r="O78" i="8"/>
  <c r="P78" i="8"/>
  <c r="D79" i="8"/>
  <c r="D90" i="1" s="1"/>
  <c r="E79" i="8"/>
  <c r="E90" i="1" s="1"/>
  <c r="F79" i="8"/>
  <c r="F90" i="1" s="1"/>
  <c r="G79" i="8"/>
  <c r="H79" i="8"/>
  <c r="H90" i="1" s="1"/>
  <c r="I79" i="8"/>
  <c r="I90" i="1" s="1"/>
  <c r="J79" i="8"/>
  <c r="J90" i="1" s="1"/>
  <c r="K79" i="8"/>
  <c r="K90" i="1" s="1"/>
  <c r="L79" i="8"/>
  <c r="M90" i="1" s="1"/>
  <c r="M79" i="8"/>
  <c r="O90" i="1" s="1"/>
  <c r="N79" i="8"/>
  <c r="O79" i="8"/>
  <c r="P79" i="8"/>
  <c r="D80" i="8"/>
  <c r="D92" i="1" s="1"/>
  <c r="E80" i="8"/>
  <c r="E92" i="1" s="1"/>
  <c r="F80" i="8"/>
  <c r="F92" i="1" s="1"/>
  <c r="G80" i="8"/>
  <c r="H80" i="8"/>
  <c r="H92" i="1" s="1"/>
  <c r="I80" i="8"/>
  <c r="I92" i="1" s="1"/>
  <c r="J80" i="8"/>
  <c r="J92" i="1" s="1"/>
  <c r="K80" i="8"/>
  <c r="K92" i="1" s="1"/>
  <c r="L80" i="8"/>
  <c r="M92" i="1" s="1"/>
  <c r="M80" i="8"/>
  <c r="O92" i="1" s="1"/>
  <c r="N80" i="8"/>
  <c r="O80" i="8"/>
  <c r="P80" i="8"/>
  <c r="D81" i="8"/>
  <c r="D93" i="1" s="1"/>
  <c r="E81" i="8"/>
  <c r="E93" i="1" s="1"/>
  <c r="F81" i="8"/>
  <c r="F93" i="1" s="1"/>
  <c r="G81" i="8"/>
  <c r="H81" i="8"/>
  <c r="H93" i="1" s="1"/>
  <c r="I81" i="8"/>
  <c r="I93" i="1" s="1"/>
  <c r="J81" i="8"/>
  <c r="J93" i="1" s="1"/>
  <c r="K81" i="8"/>
  <c r="K93" i="1" s="1"/>
  <c r="L81" i="8"/>
  <c r="M93" i="1" s="1"/>
  <c r="M81" i="8"/>
  <c r="O93" i="1" s="1"/>
  <c r="N81" i="8"/>
  <c r="O81" i="8"/>
  <c r="P81" i="8"/>
  <c r="D82" i="8"/>
  <c r="D94" i="1" s="1"/>
  <c r="E82" i="8"/>
  <c r="E94" i="1" s="1"/>
  <c r="F82" i="8"/>
  <c r="F94" i="1" s="1"/>
  <c r="G82" i="8"/>
  <c r="H82" i="8"/>
  <c r="H94" i="1" s="1"/>
  <c r="I82" i="8"/>
  <c r="I94" i="1" s="1"/>
  <c r="J82" i="8"/>
  <c r="J94" i="1" s="1"/>
  <c r="K82" i="8"/>
  <c r="K94" i="1" s="1"/>
  <c r="L82" i="8"/>
  <c r="M94" i="1" s="1"/>
  <c r="M82" i="8"/>
  <c r="O94" i="1" s="1"/>
  <c r="N82" i="8"/>
  <c r="O82" i="8"/>
  <c r="P82" i="8"/>
  <c r="D83" i="8"/>
  <c r="D95" i="1" s="1"/>
  <c r="E83" i="8"/>
  <c r="E95" i="1" s="1"/>
  <c r="F83" i="8"/>
  <c r="F95" i="1" s="1"/>
  <c r="G83" i="8"/>
  <c r="H83" i="8"/>
  <c r="H95" i="1" s="1"/>
  <c r="I83" i="8"/>
  <c r="I95" i="1" s="1"/>
  <c r="J83" i="8"/>
  <c r="J95" i="1" s="1"/>
  <c r="K83" i="8"/>
  <c r="K95" i="1" s="1"/>
  <c r="L83" i="8"/>
  <c r="M95" i="1" s="1"/>
  <c r="M83" i="8"/>
  <c r="O95" i="1" s="1"/>
  <c r="N83" i="8"/>
  <c r="O83" i="8"/>
  <c r="P83" i="8"/>
  <c r="D84" i="8"/>
  <c r="D96" i="1" s="1"/>
  <c r="E84" i="8"/>
  <c r="E96" i="1" s="1"/>
  <c r="F84" i="8"/>
  <c r="F96" i="1" s="1"/>
  <c r="G84" i="8"/>
  <c r="H84" i="8"/>
  <c r="H96" i="1" s="1"/>
  <c r="I84" i="8"/>
  <c r="I96" i="1" s="1"/>
  <c r="J84" i="8"/>
  <c r="J96" i="1" s="1"/>
  <c r="K84" i="8"/>
  <c r="K96" i="1" s="1"/>
  <c r="L84" i="8"/>
  <c r="M96" i="1" s="1"/>
  <c r="M84" i="8"/>
  <c r="O96" i="1" s="1"/>
  <c r="N84" i="8"/>
  <c r="O84" i="8"/>
  <c r="P84" i="8"/>
  <c r="D85" i="8"/>
  <c r="D97" i="1" s="1"/>
  <c r="E85" i="8"/>
  <c r="E97" i="1" s="1"/>
  <c r="F85" i="8"/>
  <c r="F97" i="1" s="1"/>
  <c r="G85" i="8"/>
  <c r="H85" i="8"/>
  <c r="H97" i="1" s="1"/>
  <c r="I85" i="8"/>
  <c r="I97" i="1" s="1"/>
  <c r="J85" i="8"/>
  <c r="J97" i="1" s="1"/>
  <c r="K85" i="8"/>
  <c r="K97" i="1" s="1"/>
  <c r="L85" i="8"/>
  <c r="M97" i="1" s="1"/>
  <c r="M85" i="8"/>
  <c r="O97" i="1" s="1"/>
  <c r="N85" i="8"/>
  <c r="O85" i="8"/>
  <c r="P85" i="8"/>
  <c r="D86" i="8"/>
  <c r="D98" i="1" s="1"/>
  <c r="E86" i="8"/>
  <c r="E98" i="1" s="1"/>
  <c r="F86" i="8"/>
  <c r="F98" i="1" s="1"/>
  <c r="G86" i="8"/>
  <c r="H86" i="8"/>
  <c r="H98" i="1" s="1"/>
  <c r="I86" i="8"/>
  <c r="I98" i="1" s="1"/>
  <c r="J86" i="8"/>
  <c r="J98" i="1" s="1"/>
  <c r="K86" i="8"/>
  <c r="K98" i="1" s="1"/>
  <c r="L86" i="8"/>
  <c r="M98" i="1" s="1"/>
  <c r="M86" i="8"/>
  <c r="O98" i="1" s="1"/>
  <c r="N86" i="8"/>
  <c r="O86" i="8"/>
  <c r="P86" i="8"/>
  <c r="D87" i="8"/>
  <c r="D99" i="1" s="1"/>
  <c r="E87" i="8"/>
  <c r="E99" i="1" s="1"/>
  <c r="F87" i="8"/>
  <c r="F99" i="1" s="1"/>
  <c r="G87" i="8"/>
  <c r="H87" i="8"/>
  <c r="H99" i="1" s="1"/>
  <c r="I87" i="8"/>
  <c r="I99" i="1" s="1"/>
  <c r="J87" i="8"/>
  <c r="J99" i="1" s="1"/>
  <c r="K87" i="8"/>
  <c r="K99" i="1" s="1"/>
  <c r="L87" i="8"/>
  <c r="M99" i="1" s="1"/>
  <c r="M87" i="8"/>
  <c r="O99" i="1" s="1"/>
  <c r="N87" i="8"/>
  <c r="O87" i="8"/>
  <c r="P87" i="8"/>
  <c r="D88" i="8"/>
  <c r="D101" i="1" s="1"/>
  <c r="E88" i="8"/>
  <c r="E101" i="1" s="1"/>
  <c r="F88" i="8"/>
  <c r="F101" i="1" s="1"/>
  <c r="G88" i="8"/>
  <c r="H88" i="8"/>
  <c r="H101" i="1" s="1"/>
  <c r="I88" i="8"/>
  <c r="I101" i="1" s="1"/>
  <c r="J88" i="8"/>
  <c r="J101" i="1" s="1"/>
  <c r="K88" i="8"/>
  <c r="K101" i="1" s="1"/>
  <c r="L88" i="8"/>
  <c r="M101" i="1" s="1"/>
  <c r="M88" i="8"/>
  <c r="O101" i="1" s="1"/>
  <c r="N88" i="8"/>
  <c r="O88" i="8"/>
  <c r="P88" i="8"/>
  <c r="D89" i="8"/>
  <c r="D102" i="1" s="1"/>
  <c r="E89" i="8"/>
  <c r="E102" i="1" s="1"/>
  <c r="F89" i="8"/>
  <c r="F102" i="1" s="1"/>
  <c r="G89" i="8"/>
  <c r="H89" i="8"/>
  <c r="H102" i="1" s="1"/>
  <c r="I89" i="8"/>
  <c r="I102" i="1" s="1"/>
  <c r="J89" i="8"/>
  <c r="J102" i="1" s="1"/>
  <c r="K89" i="8"/>
  <c r="K102" i="1" s="1"/>
  <c r="L89" i="8"/>
  <c r="M102" i="1" s="1"/>
  <c r="M89" i="8"/>
  <c r="O102" i="1" s="1"/>
  <c r="N89" i="8"/>
  <c r="O89" i="8"/>
  <c r="P89" i="8"/>
  <c r="D90" i="8"/>
  <c r="D103" i="1" s="1"/>
  <c r="E90" i="8"/>
  <c r="E103" i="1" s="1"/>
  <c r="F90" i="8"/>
  <c r="F103" i="1" s="1"/>
  <c r="G90" i="8"/>
  <c r="H90" i="8"/>
  <c r="H103" i="1" s="1"/>
  <c r="I90" i="8"/>
  <c r="I103" i="1" s="1"/>
  <c r="J90" i="8"/>
  <c r="J103" i="1" s="1"/>
  <c r="K90" i="8"/>
  <c r="K103" i="1" s="1"/>
  <c r="L90" i="8"/>
  <c r="M103" i="1" s="1"/>
  <c r="M90" i="8"/>
  <c r="O103" i="1" s="1"/>
  <c r="N90" i="8"/>
  <c r="O90" i="8"/>
  <c r="P90" i="8"/>
  <c r="D91" i="8"/>
  <c r="D105" i="1" s="1"/>
  <c r="E91" i="8"/>
  <c r="E105" i="1" s="1"/>
  <c r="F91" i="8"/>
  <c r="F105" i="1" s="1"/>
  <c r="G91" i="8"/>
  <c r="H91" i="8"/>
  <c r="H105" i="1" s="1"/>
  <c r="I91" i="8"/>
  <c r="I105" i="1" s="1"/>
  <c r="J91" i="8"/>
  <c r="J105" i="1" s="1"/>
  <c r="K91" i="8"/>
  <c r="K105" i="1" s="1"/>
  <c r="L91" i="8"/>
  <c r="M105" i="1" s="1"/>
  <c r="M91" i="8"/>
  <c r="O105" i="1" s="1"/>
  <c r="N91" i="8"/>
  <c r="O91" i="8"/>
  <c r="P91" i="8"/>
  <c r="D92" i="8"/>
  <c r="D106" i="1" s="1"/>
  <c r="E92" i="8"/>
  <c r="E106" i="1" s="1"/>
  <c r="F92" i="8"/>
  <c r="F106" i="1" s="1"/>
  <c r="G92" i="8"/>
  <c r="H92" i="8"/>
  <c r="H106" i="1" s="1"/>
  <c r="I92" i="8"/>
  <c r="I106" i="1" s="1"/>
  <c r="J92" i="8"/>
  <c r="J106" i="1" s="1"/>
  <c r="K92" i="8"/>
  <c r="K106" i="1" s="1"/>
  <c r="L92" i="8"/>
  <c r="M106" i="1" s="1"/>
  <c r="M92" i="8"/>
  <c r="O106" i="1" s="1"/>
  <c r="N92" i="8"/>
  <c r="O92" i="8"/>
  <c r="P92" i="8"/>
  <c r="D93" i="8"/>
  <c r="D107" i="1" s="1"/>
  <c r="E93" i="8"/>
  <c r="E107" i="1" s="1"/>
  <c r="F93" i="8"/>
  <c r="F107" i="1" s="1"/>
  <c r="G93" i="8"/>
  <c r="H93" i="8"/>
  <c r="H107" i="1" s="1"/>
  <c r="I93" i="8"/>
  <c r="I107" i="1" s="1"/>
  <c r="J93" i="8"/>
  <c r="J107" i="1" s="1"/>
  <c r="K93" i="8"/>
  <c r="K107" i="1" s="1"/>
  <c r="L93" i="8"/>
  <c r="M107" i="1" s="1"/>
  <c r="M93" i="8"/>
  <c r="O107" i="1" s="1"/>
  <c r="N93" i="8"/>
  <c r="O93" i="8"/>
  <c r="P93" i="8"/>
  <c r="D94" i="8"/>
  <c r="D108" i="1" s="1"/>
  <c r="E94" i="8"/>
  <c r="E108" i="1" s="1"/>
  <c r="F94" i="8"/>
  <c r="F108" i="1" s="1"/>
  <c r="G94" i="8"/>
  <c r="H94" i="8"/>
  <c r="H108" i="1" s="1"/>
  <c r="I94" i="8"/>
  <c r="I108" i="1" s="1"/>
  <c r="J94" i="8"/>
  <c r="J108" i="1" s="1"/>
  <c r="K94" i="8"/>
  <c r="K108" i="1" s="1"/>
  <c r="L94" i="8"/>
  <c r="M108" i="1" s="1"/>
  <c r="M94" i="8"/>
  <c r="O108" i="1" s="1"/>
  <c r="N94" i="8"/>
  <c r="O94" i="8"/>
  <c r="P94" i="8"/>
  <c r="D95" i="8"/>
  <c r="D110" i="1" s="1"/>
  <c r="E95" i="8"/>
  <c r="E110" i="1" s="1"/>
  <c r="F95" i="8"/>
  <c r="F110" i="1" s="1"/>
  <c r="G95" i="8"/>
  <c r="H95" i="8"/>
  <c r="H110" i="1" s="1"/>
  <c r="I95" i="8"/>
  <c r="I110" i="1" s="1"/>
  <c r="J95" i="8"/>
  <c r="J110" i="1" s="1"/>
  <c r="K95" i="8"/>
  <c r="K110" i="1" s="1"/>
  <c r="L95" i="8"/>
  <c r="M110" i="1" s="1"/>
  <c r="M95" i="8"/>
  <c r="O110" i="1" s="1"/>
  <c r="N95" i="8"/>
  <c r="O95" i="8"/>
  <c r="P95" i="8"/>
  <c r="D96" i="8"/>
  <c r="D111" i="1" s="1"/>
  <c r="E96" i="8"/>
  <c r="E111" i="1" s="1"/>
  <c r="F96" i="8"/>
  <c r="F111" i="1" s="1"/>
  <c r="G96" i="8"/>
  <c r="H96" i="8"/>
  <c r="H111" i="1" s="1"/>
  <c r="I96" i="8"/>
  <c r="I111" i="1" s="1"/>
  <c r="J96" i="8"/>
  <c r="J111" i="1" s="1"/>
  <c r="K96" i="8"/>
  <c r="K111" i="1" s="1"/>
  <c r="L96" i="8"/>
  <c r="M111" i="1" s="1"/>
  <c r="M96" i="8"/>
  <c r="O111" i="1" s="1"/>
  <c r="N96" i="8"/>
  <c r="O96" i="8"/>
  <c r="P96" i="8"/>
  <c r="D97" i="8"/>
  <c r="D112" i="1" s="1"/>
  <c r="E97" i="8"/>
  <c r="E112" i="1" s="1"/>
  <c r="F97" i="8"/>
  <c r="F112" i="1" s="1"/>
  <c r="G97" i="8"/>
  <c r="H97" i="8"/>
  <c r="H112" i="1" s="1"/>
  <c r="I97" i="8"/>
  <c r="I112" i="1" s="1"/>
  <c r="J97" i="8"/>
  <c r="J112" i="1" s="1"/>
  <c r="K97" i="8"/>
  <c r="K112" i="1" s="1"/>
  <c r="L97" i="8"/>
  <c r="M112" i="1" s="1"/>
  <c r="M97" i="8"/>
  <c r="O112" i="1" s="1"/>
  <c r="N97" i="8"/>
  <c r="O97" i="8"/>
  <c r="P97" i="8"/>
  <c r="D98" i="8"/>
  <c r="D113" i="1" s="1"/>
  <c r="E98" i="8"/>
  <c r="E113" i="1" s="1"/>
  <c r="F98" i="8"/>
  <c r="F113" i="1" s="1"/>
  <c r="G98" i="8"/>
  <c r="H98" i="8"/>
  <c r="H113" i="1" s="1"/>
  <c r="I98" i="8"/>
  <c r="I113" i="1" s="1"/>
  <c r="J98" i="8"/>
  <c r="J113" i="1" s="1"/>
  <c r="K98" i="8"/>
  <c r="K113" i="1" s="1"/>
  <c r="L98" i="8"/>
  <c r="M113" i="1" s="1"/>
  <c r="M98" i="8"/>
  <c r="O113" i="1" s="1"/>
  <c r="N98" i="8"/>
  <c r="O98" i="8"/>
  <c r="P98" i="8"/>
  <c r="D99" i="8"/>
  <c r="D114" i="1" s="1"/>
  <c r="E99" i="8"/>
  <c r="E114" i="1" s="1"/>
  <c r="F99" i="8"/>
  <c r="F114" i="1" s="1"/>
  <c r="G99" i="8"/>
  <c r="H99" i="8"/>
  <c r="H114" i="1" s="1"/>
  <c r="I99" i="8"/>
  <c r="I114" i="1" s="1"/>
  <c r="J99" i="8"/>
  <c r="J114" i="1" s="1"/>
  <c r="K99" i="8"/>
  <c r="K114" i="1" s="1"/>
  <c r="L99" i="8"/>
  <c r="M114" i="1" s="1"/>
  <c r="M99" i="8"/>
  <c r="O114" i="1" s="1"/>
  <c r="N99" i="8"/>
  <c r="O99" i="8"/>
  <c r="P99" i="8"/>
  <c r="D100" i="8"/>
  <c r="D115" i="1" s="1"/>
  <c r="E100" i="8"/>
  <c r="E115" i="1" s="1"/>
  <c r="F100" i="8"/>
  <c r="F115" i="1" s="1"/>
  <c r="G100" i="8"/>
  <c r="H100" i="8"/>
  <c r="H115" i="1" s="1"/>
  <c r="I100" i="8"/>
  <c r="I115" i="1" s="1"/>
  <c r="J100" i="8"/>
  <c r="J115" i="1" s="1"/>
  <c r="K100" i="8"/>
  <c r="K115" i="1" s="1"/>
  <c r="L100" i="8"/>
  <c r="M115" i="1" s="1"/>
  <c r="M100" i="8"/>
  <c r="O115" i="1" s="1"/>
  <c r="N100" i="8"/>
  <c r="O100" i="8"/>
  <c r="P100" i="8"/>
  <c r="D101" i="8"/>
  <c r="D116" i="1" s="1"/>
  <c r="E101" i="8"/>
  <c r="E116" i="1" s="1"/>
  <c r="F101" i="8"/>
  <c r="F116" i="1" s="1"/>
  <c r="G101" i="8"/>
  <c r="H101" i="8"/>
  <c r="H116" i="1" s="1"/>
  <c r="I101" i="8"/>
  <c r="I116" i="1" s="1"/>
  <c r="J101" i="8"/>
  <c r="J116" i="1" s="1"/>
  <c r="K101" i="8"/>
  <c r="K116" i="1" s="1"/>
  <c r="L101" i="8"/>
  <c r="M116" i="1" s="1"/>
  <c r="M101" i="8"/>
  <c r="O116" i="1" s="1"/>
  <c r="N101" i="8"/>
  <c r="O101" i="8"/>
  <c r="P101" i="8"/>
  <c r="D102" i="8"/>
  <c r="D117" i="1" s="1"/>
  <c r="E102" i="8"/>
  <c r="E117" i="1" s="1"/>
  <c r="F102" i="8"/>
  <c r="F117" i="1" s="1"/>
  <c r="G102" i="8"/>
  <c r="H102" i="8"/>
  <c r="H117" i="1" s="1"/>
  <c r="I102" i="8"/>
  <c r="I117" i="1" s="1"/>
  <c r="J102" i="8"/>
  <c r="J117" i="1" s="1"/>
  <c r="K102" i="8"/>
  <c r="K117" i="1" s="1"/>
  <c r="L102" i="8"/>
  <c r="M117" i="1" s="1"/>
  <c r="M102" i="8"/>
  <c r="O117" i="1" s="1"/>
  <c r="N102" i="8"/>
  <c r="O102" i="8"/>
  <c r="P102" i="8"/>
  <c r="D103" i="8"/>
  <c r="D118" i="1" s="1"/>
  <c r="E103" i="8"/>
  <c r="E118" i="1" s="1"/>
  <c r="F103" i="8"/>
  <c r="F118" i="1" s="1"/>
  <c r="G103" i="8"/>
  <c r="H103" i="8"/>
  <c r="H118" i="1" s="1"/>
  <c r="I103" i="8"/>
  <c r="I118" i="1" s="1"/>
  <c r="J103" i="8"/>
  <c r="J118" i="1" s="1"/>
  <c r="K103" i="8"/>
  <c r="K118" i="1" s="1"/>
  <c r="L103" i="8"/>
  <c r="M118" i="1" s="1"/>
  <c r="M103" i="8"/>
  <c r="O118" i="1" s="1"/>
  <c r="N103" i="8"/>
  <c r="O103" i="8"/>
  <c r="P103" i="8"/>
  <c r="D104" i="8"/>
  <c r="D119" i="1" s="1"/>
  <c r="E104" i="8"/>
  <c r="E119" i="1" s="1"/>
  <c r="F104" i="8"/>
  <c r="F119" i="1" s="1"/>
  <c r="G104" i="8"/>
  <c r="H104" i="8"/>
  <c r="H119" i="1" s="1"/>
  <c r="I104" i="8"/>
  <c r="I119" i="1" s="1"/>
  <c r="J104" i="8"/>
  <c r="J119" i="1" s="1"/>
  <c r="K104" i="8"/>
  <c r="K119" i="1" s="1"/>
  <c r="L104" i="8"/>
  <c r="M119" i="1" s="1"/>
  <c r="M104" i="8"/>
  <c r="O119" i="1" s="1"/>
  <c r="N104" i="8"/>
  <c r="O104" i="8"/>
  <c r="P104" i="8"/>
  <c r="D105" i="8"/>
  <c r="D120" i="1" s="1"/>
  <c r="E105" i="8"/>
  <c r="E120" i="1" s="1"/>
  <c r="F105" i="8"/>
  <c r="F120" i="1" s="1"/>
  <c r="G105" i="8"/>
  <c r="H105" i="8"/>
  <c r="H120" i="1" s="1"/>
  <c r="I105" i="8"/>
  <c r="I120" i="1" s="1"/>
  <c r="J105" i="8"/>
  <c r="J120" i="1" s="1"/>
  <c r="K105" i="8"/>
  <c r="K120" i="1" s="1"/>
  <c r="L105" i="8"/>
  <c r="M120" i="1" s="1"/>
  <c r="M105" i="8"/>
  <c r="O120" i="1" s="1"/>
  <c r="N105" i="8"/>
  <c r="O105" i="8"/>
  <c r="P105" i="8"/>
  <c r="D106" i="8"/>
  <c r="D121" i="1" s="1"/>
  <c r="E106" i="8"/>
  <c r="E121" i="1" s="1"/>
  <c r="F106" i="8"/>
  <c r="F121" i="1" s="1"/>
  <c r="G106" i="8"/>
  <c r="H106" i="8"/>
  <c r="H121" i="1" s="1"/>
  <c r="I106" i="8"/>
  <c r="I121" i="1" s="1"/>
  <c r="J106" i="8"/>
  <c r="J121" i="1" s="1"/>
  <c r="K106" i="8"/>
  <c r="K121" i="1" s="1"/>
  <c r="L106" i="8"/>
  <c r="M121" i="1" s="1"/>
  <c r="M106" i="8"/>
  <c r="O121" i="1" s="1"/>
  <c r="N106" i="8"/>
  <c r="O106" i="8"/>
  <c r="P106" i="8"/>
  <c r="D107" i="8"/>
  <c r="D122" i="1" s="1"/>
  <c r="E107" i="8"/>
  <c r="E122" i="1" s="1"/>
  <c r="F107" i="8"/>
  <c r="F122" i="1" s="1"/>
  <c r="G107" i="8"/>
  <c r="H107" i="8"/>
  <c r="H122" i="1" s="1"/>
  <c r="I107" i="8"/>
  <c r="I122" i="1" s="1"/>
  <c r="J107" i="8"/>
  <c r="J122" i="1" s="1"/>
  <c r="K107" i="8"/>
  <c r="K122" i="1" s="1"/>
  <c r="L107" i="8"/>
  <c r="M122" i="1" s="1"/>
  <c r="M107" i="8"/>
  <c r="O122" i="1" s="1"/>
  <c r="N107" i="8"/>
  <c r="O107" i="8"/>
  <c r="P107" i="8"/>
  <c r="D108" i="8"/>
  <c r="D123" i="1" s="1"/>
  <c r="E108" i="8"/>
  <c r="E123" i="1" s="1"/>
  <c r="F108" i="8"/>
  <c r="F123" i="1" s="1"/>
  <c r="G108" i="8"/>
  <c r="H108" i="8"/>
  <c r="H123" i="1" s="1"/>
  <c r="I108" i="8"/>
  <c r="I123" i="1" s="1"/>
  <c r="J108" i="8"/>
  <c r="J123" i="1" s="1"/>
  <c r="K108" i="8"/>
  <c r="K123" i="1" s="1"/>
  <c r="L108" i="8"/>
  <c r="M123" i="1" s="1"/>
  <c r="M108" i="8"/>
  <c r="O123" i="1" s="1"/>
  <c r="N108" i="8"/>
  <c r="O108" i="8"/>
  <c r="P108" i="8"/>
  <c r="D109" i="8"/>
  <c r="D125" i="1" s="1"/>
  <c r="E109" i="8"/>
  <c r="E125" i="1" s="1"/>
  <c r="F109" i="8"/>
  <c r="F125" i="1" s="1"/>
  <c r="G109" i="8"/>
  <c r="H109" i="8"/>
  <c r="H125" i="1" s="1"/>
  <c r="I109" i="8"/>
  <c r="I125" i="1" s="1"/>
  <c r="J109" i="8"/>
  <c r="J125" i="1" s="1"/>
  <c r="K109" i="8"/>
  <c r="K125" i="1" s="1"/>
  <c r="L109" i="8"/>
  <c r="M125" i="1" s="1"/>
  <c r="M109" i="8"/>
  <c r="O125" i="1" s="1"/>
  <c r="N109" i="8"/>
  <c r="O109" i="8"/>
  <c r="P109" i="8"/>
  <c r="D110" i="8"/>
  <c r="D126" i="1" s="1"/>
  <c r="E110" i="8"/>
  <c r="E126" i="1" s="1"/>
  <c r="F110" i="8"/>
  <c r="F126" i="1" s="1"/>
  <c r="G110" i="8"/>
  <c r="H110" i="8"/>
  <c r="H126" i="1" s="1"/>
  <c r="I110" i="8"/>
  <c r="I126" i="1" s="1"/>
  <c r="J110" i="8"/>
  <c r="J126" i="1" s="1"/>
  <c r="K110" i="8"/>
  <c r="K126" i="1" s="1"/>
  <c r="L110" i="8"/>
  <c r="M126" i="1" s="1"/>
  <c r="M110" i="8"/>
  <c r="O126" i="1" s="1"/>
  <c r="N110" i="8"/>
  <c r="O110" i="8"/>
  <c r="P110" i="8"/>
  <c r="D111" i="8"/>
  <c r="D127" i="1" s="1"/>
  <c r="E111" i="8"/>
  <c r="E127" i="1" s="1"/>
  <c r="F111" i="8"/>
  <c r="F127" i="1" s="1"/>
  <c r="G111" i="8"/>
  <c r="H111" i="8"/>
  <c r="H127" i="1" s="1"/>
  <c r="I111" i="8"/>
  <c r="I127" i="1" s="1"/>
  <c r="J111" i="8"/>
  <c r="J127" i="1" s="1"/>
  <c r="K111" i="8"/>
  <c r="K127" i="1" s="1"/>
  <c r="L111" i="8"/>
  <c r="M127" i="1" s="1"/>
  <c r="M111" i="8"/>
  <c r="O127" i="1" s="1"/>
  <c r="N111" i="8"/>
  <c r="O111" i="8"/>
  <c r="P111" i="8"/>
  <c r="D112" i="8"/>
  <c r="D128" i="1" s="1"/>
  <c r="E112" i="8"/>
  <c r="E128" i="1" s="1"/>
  <c r="F112" i="8"/>
  <c r="F128" i="1" s="1"/>
  <c r="G112" i="8"/>
  <c r="H112" i="8"/>
  <c r="H128" i="1" s="1"/>
  <c r="I112" i="8"/>
  <c r="I128" i="1" s="1"/>
  <c r="J112" i="8"/>
  <c r="J128" i="1" s="1"/>
  <c r="K112" i="8"/>
  <c r="K128" i="1" s="1"/>
  <c r="L112" i="8"/>
  <c r="M128" i="1" s="1"/>
  <c r="M112" i="8"/>
  <c r="O128" i="1" s="1"/>
  <c r="N112" i="8"/>
  <c r="O112" i="8"/>
  <c r="P112" i="8"/>
  <c r="D113" i="8"/>
  <c r="D129" i="1" s="1"/>
  <c r="E113" i="8"/>
  <c r="E129" i="1" s="1"/>
  <c r="F113" i="8"/>
  <c r="F129" i="1" s="1"/>
  <c r="G113" i="8"/>
  <c r="H113" i="8"/>
  <c r="H129" i="1" s="1"/>
  <c r="I113" i="8"/>
  <c r="I129" i="1" s="1"/>
  <c r="J113" i="8"/>
  <c r="J129" i="1" s="1"/>
  <c r="K113" i="8"/>
  <c r="K129" i="1" s="1"/>
  <c r="L113" i="8"/>
  <c r="M129" i="1" s="1"/>
  <c r="M113" i="8"/>
  <c r="O129" i="1" s="1"/>
  <c r="N113" i="8"/>
  <c r="O113" i="8"/>
  <c r="P113" i="8"/>
  <c r="D114" i="8"/>
  <c r="D130" i="1" s="1"/>
  <c r="E114" i="8"/>
  <c r="E130" i="1" s="1"/>
  <c r="F114" i="8"/>
  <c r="F130" i="1" s="1"/>
  <c r="G114" i="8"/>
  <c r="H114" i="8"/>
  <c r="H130" i="1" s="1"/>
  <c r="I114" i="8"/>
  <c r="I130" i="1" s="1"/>
  <c r="J114" i="8"/>
  <c r="J130" i="1" s="1"/>
  <c r="K114" i="8"/>
  <c r="K130" i="1" s="1"/>
  <c r="L114" i="8"/>
  <c r="M130" i="1" s="1"/>
  <c r="M114" i="8"/>
  <c r="O130" i="1" s="1"/>
  <c r="N114" i="8"/>
  <c r="O114" i="8"/>
  <c r="P114" i="8"/>
  <c r="D115" i="8"/>
  <c r="D131" i="1" s="1"/>
  <c r="E115" i="8"/>
  <c r="E131" i="1" s="1"/>
  <c r="F115" i="8"/>
  <c r="F131" i="1" s="1"/>
  <c r="G115" i="8"/>
  <c r="H115" i="8"/>
  <c r="H131" i="1" s="1"/>
  <c r="I115" i="8"/>
  <c r="I131" i="1" s="1"/>
  <c r="J115" i="8"/>
  <c r="J131" i="1" s="1"/>
  <c r="K115" i="8"/>
  <c r="K131" i="1" s="1"/>
  <c r="L115" i="8"/>
  <c r="M131" i="1" s="1"/>
  <c r="M115" i="8"/>
  <c r="O131" i="1" s="1"/>
  <c r="N115" i="8"/>
  <c r="O115" i="8"/>
  <c r="P115" i="8"/>
  <c r="D116" i="8"/>
  <c r="D132" i="1" s="1"/>
  <c r="E116" i="8"/>
  <c r="E132" i="1" s="1"/>
  <c r="F116" i="8"/>
  <c r="F132" i="1" s="1"/>
  <c r="G116" i="8"/>
  <c r="H116" i="8"/>
  <c r="H132" i="1" s="1"/>
  <c r="I116" i="8"/>
  <c r="I132" i="1" s="1"/>
  <c r="J116" i="8"/>
  <c r="J132" i="1" s="1"/>
  <c r="K116" i="8"/>
  <c r="K132" i="1" s="1"/>
  <c r="L116" i="8"/>
  <c r="M132" i="1" s="1"/>
  <c r="M116" i="8"/>
  <c r="O132" i="1" s="1"/>
  <c r="N116" i="8"/>
  <c r="O116" i="8"/>
  <c r="P116" i="8"/>
  <c r="D117" i="8"/>
  <c r="D133" i="1" s="1"/>
  <c r="E117" i="8"/>
  <c r="E133" i="1" s="1"/>
  <c r="F117" i="8"/>
  <c r="F133" i="1" s="1"/>
  <c r="G117" i="8"/>
  <c r="H117" i="8"/>
  <c r="H133" i="1" s="1"/>
  <c r="I117" i="8"/>
  <c r="I133" i="1" s="1"/>
  <c r="J117" i="8"/>
  <c r="J133" i="1" s="1"/>
  <c r="K117" i="8"/>
  <c r="K133" i="1" s="1"/>
  <c r="L117" i="8"/>
  <c r="M133" i="1" s="1"/>
  <c r="M117" i="8"/>
  <c r="O133" i="1" s="1"/>
  <c r="N117" i="8"/>
  <c r="O117" i="8"/>
  <c r="P117" i="8"/>
  <c r="D118" i="8"/>
  <c r="D134" i="1" s="1"/>
  <c r="E118" i="8"/>
  <c r="E134" i="1" s="1"/>
  <c r="F118" i="8"/>
  <c r="F134" i="1" s="1"/>
  <c r="G118" i="8"/>
  <c r="H118" i="8"/>
  <c r="H134" i="1" s="1"/>
  <c r="I118" i="8"/>
  <c r="I134" i="1" s="1"/>
  <c r="J118" i="8"/>
  <c r="J134" i="1" s="1"/>
  <c r="K118" i="8"/>
  <c r="K134" i="1" s="1"/>
  <c r="L118" i="8"/>
  <c r="M134" i="1" s="1"/>
  <c r="M118" i="8"/>
  <c r="O134" i="1" s="1"/>
  <c r="N118" i="8"/>
  <c r="O118" i="8"/>
  <c r="P118" i="8"/>
  <c r="D119" i="8"/>
  <c r="D135" i="1" s="1"/>
  <c r="E119" i="8"/>
  <c r="E135" i="1" s="1"/>
  <c r="F119" i="8"/>
  <c r="F135" i="1" s="1"/>
  <c r="G119" i="8"/>
  <c r="H119" i="8"/>
  <c r="H135" i="1" s="1"/>
  <c r="I119" i="8"/>
  <c r="I135" i="1" s="1"/>
  <c r="J119" i="8"/>
  <c r="J135" i="1" s="1"/>
  <c r="K119" i="8"/>
  <c r="K135" i="1" s="1"/>
  <c r="L119" i="8"/>
  <c r="M135" i="1" s="1"/>
  <c r="M119" i="8"/>
  <c r="O135" i="1" s="1"/>
  <c r="N119" i="8"/>
  <c r="O119" i="8"/>
  <c r="P119" i="8"/>
  <c r="D120" i="8"/>
  <c r="D136" i="1" s="1"/>
  <c r="E120" i="8"/>
  <c r="E136" i="1" s="1"/>
  <c r="F120" i="8"/>
  <c r="F136" i="1" s="1"/>
  <c r="G120" i="8"/>
  <c r="H120" i="8"/>
  <c r="H136" i="1" s="1"/>
  <c r="I120" i="8"/>
  <c r="I136" i="1" s="1"/>
  <c r="J120" i="8"/>
  <c r="J136" i="1" s="1"/>
  <c r="K120" i="8"/>
  <c r="K136" i="1" s="1"/>
  <c r="L120" i="8"/>
  <c r="M136" i="1" s="1"/>
  <c r="M120" i="8"/>
  <c r="O136" i="1" s="1"/>
  <c r="N120" i="8"/>
  <c r="O120" i="8"/>
  <c r="P120" i="8"/>
  <c r="D121" i="8"/>
  <c r="D137" i="1" s="1"/>
  <c r="E121" i="8"/>
  <c r="E137" i="1" s="1"/>
  <c r="F121" i="8"/>
  <c r="F137" i="1" s="1"/>
  <c r="G121" i="8"/>
  <c r="H121" i="8"/>
  <c r="H137" i="1" s="1"/>
  <c r="I121" i="8"/>
  <c r="I137" i="1" s="1"/>
  <c r="J121" i="8"/>
  <c r="J137" i="1" s="1"/>
  <c r="K121" i="8"/>
  <c r="K137" i="1" s="1"/>
  <c r="L121" i="8"/>
  <c r="M137" i="1" s="1"/>
  <c r="M121" i="8"/>
  <c r="O137" i="1" s="1"/>
  <c r="N121" i="8"/>
  <c r="O121" i="8"/>
  <c r="P121" i="8"/>
  <c r="D122" i="8"/>
  <c r="D138" i="1" s="1"/>
  <c r="E122" i="8"/>
  <c r="E138" i="1" s="1"/>
  <c r="F122" i="8"/>
  <c r="F138" i="1" s="1"/>
  <c r="G122" i="8"/>
  <c r="H122" i="8"/>
  <c r="H138" i="1" s="1"/>
  <c r="I122" i="8"/>
  <c r="I138" i="1" s="1"/>
  <c r="J122" i="8"/>
  <c r="J138" i="1" s="1"/>
  <c r="K122" i="8"/>
  <c r="K138" i="1" s="1"/>
  <c r="L122" i="8"/>
  <c r="M138" i="1" s="1"/>
  <c r="M122" i="8"/>
  <c r="O138" i="1" s="1"/>
  <c r="N122" i="8"/>
  <c r="O122" i="8"/>
  <c r="P122" i="8"/>
  <c r="D123" i="8"/>
  <c r="D139" i="1" s="1"/>
  <c r="E123" i="8"/>
  <c r="E139" i="1" s="1"/>
  <c r="F123" i="8"/>
  <c r="F139" i="1" s="1"/>
  <c r="G123" i="8"/>
  <c r="H123" i="8"/>
  <c r="H139" i="1" s="1"/>
  <c r="I123" i="8"/>
  <c r="I139" i="1" s="1"/>
  <c r="J123" i="8"/>
  <c r="J139" i="1" s="1"/>
  <c r="K123" i="8"/>
  <c r="K139" i="1" s="1"/>
  <c r="L123" i="8"/>
  <c r="M139" i="1" s="1"/>
  <c r="M123" i="8"/>
  <c r="O139" i="1" s="1"/>
  <c r="N123" i="8"/>
  <c r="O123" i="8"/>
  <c r="P123" i="8"/>
  <c r="D124" i="8"/>
  <c r="D273" i="1" s="1"/>
  <c r="E124" i="8"/>
  <c r="E273" i="1" s="1"/>
  <c r="F124" i="8"/>
  <c r="F273" i="1" s="1"/>
  <c r="G124" i="8"/>
  <c r="H124" i="8"/>
  <c r="H273" i="1" s="1"/>
  <c r="I124" i="8"/>
  <c r="I273" i="1" s="1"/>
  <c r="J124" i="8"/>
  <c r="J273" i="1" s="1"/>
  <c r="K124" i="8"/>
  <c r="K273" i="1" s="1"/>
  <c r="L124" i="8"/>
  <c r="M273" i="1" s="1"/>
  <c r="M124" i="8"/>
  <c r="O273" i="1" s="1"/>
  <c r="N124" i="8"/>
  <c r="O124" i="8"/>
  <c r="P124" i="8"/>
  <c r="D125" i="8"/>
  <c r="D274" i="1" s="1"/>
  <c r="E125" i="8"/>
  <c r="E274" i="1" s="1"/>
  <c r="F125" i="8"/>
  <c r="F274" i="1" s="1"/>
  <c r="G125" i="8"/>
  <c r="H125" i="8"/>
  <c r="H274" i="1" s="1"/>
  <c r="I125" i="8"/>
  <c r="I274" i="1" s="1"/>
  <c r="J125" i="8"/>
  <c r="J274" i="1" s="1"/>
  <c r="K125" i="8"/>
  <c r="K274" i="1" s="1"/>
  <c r="L125" i="8"/>
  <c r="M274" i="1" s="1"/>
  <c r="M125" i="8"/>
  <c r="O274" i="1" s="1"/>
  <c r="N125" i="8"/>
  <c r="O125" i="8"/>
  <c r="P125" i="8"/>
  <c r="D126" i="8"/>
  <c r="D275" i="1" s="1"/>
  <c r="E126" i="8"/>
  <c r="E275" i="1" s="1"/>
  <c r="F126" i="8"/>
  <c r="F275" i="1" s="1"/>
  <c r="G126" i="8"/>
  <c r="H126" i="8"/>
  <c r="H275" i="1" s="1"/>
  <c r="I126" i="8"/>
  <c r="I275" i="1" s="1"/>
  <c r="J126" i="8"/>
  <c r="J275" i="1" s="1"/>
  <c r="K126" i="8"/>
  <c r="K275" i="1" s="1"/>
  <c r="L126" i="8"/>
  <c r="M275" i="1" s="1"/>
  <c r="M126" i="8"/>
  <c r="O275" i="1" s="1"/>
  <c r="N126" i="8"/>
  <c r="O126" i="8"/>
  <c r="P126" i="8"/>
  <c r="D127" i="8"/>
  <c r="D276" i="1" s="1"/>
  <c r="E127" i="8"/>
  <c r="E276" i="1" s="1"/>
  <c r="F127" i="8"/>
  <c r="F276" i="1" s="1"/>
  <c r="G127" i="8"/>
  <c r="H127" i="8"/>
  <c r="H276" i="1" s="1"/>
  <c r="I127" i="8"/>
  <c r="I276" i="1" s="1"/>
  <c r="J127" i="8"/>
  <c r="J276" i="1" s="1"/>
  <c r="K127" i="8"/>
  <c r="K276" i="1" s="1"/>
  <c r="L127" i="8"/>
  <c r="M276" i="1" s="1"/>
  <c r="M127" i="8"/>
  <c r="O276" i="1" s="1"/>
  <c r="N127" i="8"/>
  <c r="O127" i="8"/>
  <c r="P127" i="8"/>
  <c r="D128" i="8"/>
  <c r="D278" i="1" s="1"/>
  <c r="E128" i="8"/>
  <c r="E278" i="1" s="1"/>
  <c r="F128" i="8"/>
  <c r="F278" i="1" s="1"/>
  <c r="G128" i="8"/>
  <c r="H128" i="8"/>
  <c r="H278" i="1" s="1"/>
  <c r="H277" i="1" s="1"/>
  <c r="H58" i="2" s="1"/>
  <c r="I128" i="8"/>
  <c r="I278" i="1" s="1"/>
  <c r="I277" i="1" s="1"/>
  <c r="I58" i="2" s="1"/>
  <c r="J128" i="8"/>
  <c r="J278" i="1" s="1"/>
  <c r="K128" i="8"/>
  <c r="K278" i="1" s="1"/>
  <c r="L128" i="8"/>
  <c r="M278" i="1" s="1"/>
  <c r="M128" i="8"/>
  <c r="O278" i="1" s="1"/>
  <c r="N128" i="8"/>
  <c r="O128" i="8"/>
  <c r="P128" i="8"/>
  <c r="D129" i="8"/>
  <c r="D280" i="1" s="1"/>
  <c r="E129" i="8"/>
  <c r="E280" i="1" s="1"/>
  <c r="F129" i="8"/>
  <c r="F280" i="1" s="1"/>
  <c r="G129" i="8"/>
  <c r="H129" i="8"/>
  <c r="H280" i="1" s="1"/>
  <c r="I129" i="8"/>
  <c r="I280" i="1" s="1"/>
  <c r="J129" i="8"/>
  <c r="J280" i="1" s="1"/>
  <c r="K129" i="8"/>
  <c r="K280" i="1" s="1"/>
  <c r="L129" i="8"/>
  <c r="M280" i="1" s="1"/>
  <c r="M129" i="8"/>
  <c r="O280" i="1" s="1"/>
  <c r="N129" i="8"/>
  <c r="O129" i="8"/>
  <c r="P129" i="8"/>
  <c r="D130" i="8"/>
  <c r="D281" i="1" s="1"/>
  <c r="E130" i="8"/>
  <c r="E281" i="1" s="1"/>
  <c r="F130" i="8"/>
  <c r="F281" i="1" s="1"/>
  <c r="G130" i="8"/>
  <c r="H130" i="8"/>
  <c r="H281" i="1" s="1"/>
  <c r="I130" i="8"/>
  <c r="I281" i="1" s="1"/>
  <c r="J130" i="8"/>
  <c r="J281" i="1" s="1"/>
  <c r="K130" i="8"/>
  <c r="K281" i="1" s="1"/>
  <c r="L130" i="8"/>
  <c r="M281" i="1" s="1"/>
  <c r="M130" i="8"/>
  <c r="O281" i="1" s="1"/>
  <c r="N130" i="8"/>
  <c r="O130" i="8"/>
  <c r="P130" i="8"/>
  <c r="D131" i="8"/>
  <c r="D282" i="1" s="1"/>
  <c r="E131" i="8"/>
  <c r="E282" i="1" s="1"/>
  <c r="F131" i="8"/>
  <c r="F282" i="1" s="1"/>
  <c r="G131" i="8"/>
  <c r="H131" i="8"/>
  <c r="H282" i="1" s="1"/>
  <c r="I131" i="8"/>
  <c r="I282" i="1" s="1"/>
  <c r="J131" i="8"/>
  <c r="J282" i="1" s="1"/>
  <c r="K131" i="8"/>
  <c r="K282" i="1" s="1"/>
  <c r="L131" i="8"/>
  <c r="M282" i="1" s="1"/>
  <c r="M131" i="8"/>
  <c r="O282" i="1" s="1"/>
  <c r="N131" i="8"/>
  <c r="O131" i="8"/>
  <c r="P131" i="8"/>
  <c r="D132" i="8"/>
  <c r="D284" i="1" s="1"/>
  <c r="E132" i="8"/>
  <c r="E284" i="1" s="1"/>
  <c r="F132" i="8"/>
  <c r="F284" i="1" s="1"/>
  <c r="G132" i="8"/>
  <c r="H132" i="8"/>
  <c r="H284" i="1" s="1"/>
  <c r="I132" i="8"/>
  <c r="I284" i="1" s="1"/>
  <c r="J132" i="8"/>
  <c r="J284" i="1" s="1"/>
  <c r="K132" i="8"/>
  <c r="K284" i="1" s="1"/>
  <c r="L132" i="8"/>
  <c r="M284" i="1" s="1"/>
  <c r="M132" i="8"/>
  <c r="O284" i="1" s="1"/>
  <c r="N132" i="8"/>
  <c r="O132" i="8"/>
  <c r="P132" i="8"/>
  <c r="D133" i="8"/>
  <c r="D285" i="1" s="1"/>
  <c r="E133" i="8"/>
  <c r="E285" i="1" s="1"/>
  <c r="F133" i="8"/>
  <c r="F285" i="1" s="1"/>
  <c r="G133" i="8"/>
  <c r="H133" i="8"/>
  <c r="H285" i="1" s="1"/>
  <c r="I133" i="8"/>
  <c r="I285" i="1" s="1"/>
  <c r="J133" i="8"/>
  <c r="J285" i="1" s="1"/>
  <c r="K133" i="8"/>
  <c r="K285" i="1" s="1"/>
  <c r="L133" i="8"/>
  <c r="M285" i="1" s="1"/>
  <c r="M133" i="8"/>
  <c r="O285" i="1" s="1"/>
  <c r="N133" i="8"/>
  <c r="O133" i="8"/>
  <c r="P133" i="8"/>
  <c r="D134" i="8"/>
  <c r="D286" i="1" s="1"/>
  <c r="E134" i="8"/>
  <c r="E286" i="1" s="1"/>
  <c r="F134" i="8"/>
  <c r="F286" i="1" s="1"/>
  <c r="G134" i="8"/>
  <c r="H134" i="8"/>
  <c r="H286" i="1" s="1"/>
  <c r="I134" i="8"/>
  <c r="I286" i="1" s="1"/>
  <c r="J134" i="8"/>
  <c r="J286" i="1" s="1"/>
  <c r="K134" i="8"/>
  <c r="K286" i="1" s="1"/>
  <c r="L134" i="8"/>
  <c r="M286" i="1" s="1"/>
  <c r="M134" i="8"/>
  <c r="O286" i="1" s="1"/>
  <c r="N134" i="8"/>
  <c r="O134" i="8"/>
  <c r="P134" i="8"/>
  <c r="D135" i="8"/>
  <c r="D288" i="1" s="1"/>
  <c r="E135" i="8"/>
  <c r="E288" i="1" s="1"/>
  <c r="F135" i="8"/>
  <c r="F288" i="1" s="1"/>
  <c r="G135" i="8"/>
  <c r="H135" i="8"/>
  <c r="H288" i="1" s="1"/>
  <c r="I135" i="8"/>
  <c r="I288" i="1" s="1"/>
  <c r="J135" i="8"/>
  <c r="J288" i="1" s="1"/>
  <c r="K135" i="8"/>
  <c r="K288" i="1" s="1"/>
  <c r="L135" i="8"/>
  <c r="M288" i="1" s="1"/>
  <c r="M135" i="8"/>
  <c r="O288" i="1" s="1"/>
  <c r="N135" i="8"/>
  <c r="O135" i="8"/>
  <c r="P135" i="8"/>
  <c r="D136" i="8"/>
  <c r="D289" i="1" s="1"/>
  <c r="E136" i="8"/>
  <c r="E289" i="1" s="1"/>
  <c r="F136" i="8"/>
  <c r="F289" i="1" s="1"/>
  <c r="G136" i="8"/>
  <c r="H136" i="8"/>
  <c r="H289" i="1" s="1"/>
  <c r="I136" i="8"/>
  <c r="I289" i="1" s="1"/>
  <c r="J136" i="8"/>
  <c r="J289" i="1" s="1"/>
  <c r="K136" i="8"/>
  <c r="K289" i="1" s="1"/>
  <c r="L136" i="8"/>
  <c r="M289" i="1" s="1"/>
  <c r="M136" i="8"/>
  <c r="O289" i="1" s="1"/>
  <c r="N136" i="8"/>
  <c r="O136" i="8"/>
  <c r="P136" i="8"/>
  <c r="D137" i="8"/>
  <c r="D290" i="1" s="1"/>
  <c r="E137" i="8"/>
  <c r="E290" i="1" s="1"/>
  <c r="F137" i="8"/>
  <c r="F290" i="1" s="1"/>
  <c r="G137" i="8"/>
  <c r="H137" i="8"/>
  <c r="H290" i="1" s="1"/>
  <c r="I137" i="8"/>
  <c r="I290" i="1" s="1"/>
  <c r="J137" i="8"/>
  <c r="J290" i="1" s="1"/>
  <c r="K137" i="8"/>
  <c r="K290" i="1" s="1"/>
  <c r="L137" i="8"/>
  <c r="M290" i="1" s="1"/>
  <c r="M137" i="8"/>
  <c r="O290" i="1" s="1"/>
  <c r="N137" i="8"/>
  <c r="O137" i="8"/>
  <c r="P137" i="8"/>
  <c r="D138" i="8"/>
  <c r="D141" i="1" s="1"/>
  <c r="E138" i="8"/>
  <c r="E141" i="1" s="1"/>
  <c r="F138" i="8"/>
  <c r="F141" i="1" s="1"/>
  <c r="G138" i="8"/>
  <c r="H138" i="8"/>
  <c r="H141" i="1" s="1"/>
  <c r="I138" i="8"/>
  <c r="I141" i="1" s="1"/>
  <c r="J138" i="8"/>
  <c r="J141" i="1" s="1"/>
  <c r="K138" i="8"/>
  <c r="K141" i="1" s="1"/>
  <c r="L138" i="8"/>
  <c r="M141" i="1" s="1"/>
  <c r="M138" i="8"/>
  <c r="O141" i="1" s="1"/>
  <c r="N138" i="8"/>
  <c r="O138" i="8"/>
  <c r="P138" i="8"/>
  <c r="D139" i="8"/>
  <c r="D142" i="1" s="1"/>
  <c r="E139" i="8"/>
  <c r="E142" i="1" s="1"/>
  <c r="F139" i="8"/>
  <c r="F142" i="1" s="1"/>
  <c r="G139" i="8"/>
  <c r="H139" i="8"/>
  <c r="H142" i="1" s="1"/>
  <c r="I139" i="8"/>
  <c r="I142" i="1" s="1"/>
  <c r="J139" i="8"/>
  <c r="J142" i="1" s="1"/>
  <c r="K139" i="8"/>
  <c r="K142" i="1" s="1"/>
  <c r="L139" i="8"/>
  <c r="M142" i="1" s="1"/>
  <c r="M139" i="8"/>
  <c r="O142" i="1" s="1"/>
  <c r="N139" i="8"/>
  <c r="O139" i="8"/>
  <c r="P139" i="8"/>
  <c r="D140" i="8"/>
  <c r="D143" i="1" s="1"/>
  <c r="E140" i="8"/>
  <c r="E143" i="1" s="1"/>
  <c r="F140" i="8"/>
  <c r="F143" i="1" s="1"/>
  <c r="G140" i="8"/>
  <c r="H140" i="8"/>
  <c r="H143" i="1" s="1"/>
  <c r="I140" i="8"/>
  <c r="I143" i="1" s="1"/>
  <c r="J140" i="8"/>
  <c r="J143" i="1" s="1"/>
  <c r="K140" i="8"/>
  <c r="K143" i="1" s="1"/>
  <c r="L140" i="8"/>
  <c r="M143" i="1" s="1"/>
  <c r="M140" i="8"/>
  <c r="O143" i="1" s="1"/>
  <c r="N140" i="8"/>
  <c r="O140" i="8"/>
  <c r="P140" i="8"/>
  <c r="D141" i="8"/>
  <c r="D144" i="1" s="1"/>
  <c r="E141" i="8"/>
  <c r="E144" i="1" s="1"/>
  <c r="F141" i="8"/>
  <c r="F144" i="1" s="1"/>
  <c r="G141" i="8"/>
  <c r="H141" i="8"/>
  <c r="H144" i="1" s="1"/>
  <c r="I141" i="8"/>
  <c r="I144" i="1" s="1"/>
  <c r="J141" i="8"/>
  <c r="J144" i="1" s="1"/>
  <c r="K141" i="8"/>
  <c r="K144" i="1" s="1"/>
  <c r="L141" i="8"/>
  <c r="M144" i="1" s="1"/>
  <c r="M141" i="8"/>
  <c r="O144" i="1" s="1"/>
  <c r="N141" i="8"/>
  <c r="O141" i="8"/>
  <c r="P141" i="8"/>
  <c r="D142" i="8"/>
  <c r="D145" i="1" s="1"/>
  <c r="E142" i="8"/>
  <c r="E145" i="1" s="1"/>
  <c r="F142" i="8"/>
  <c r="F145" i="1" s="1"/>
  <c r="G142" i="8"/>
  <c r="H142" i="8"/>
  <c r="H145" i="1" s="1"/>
  <c r="I142" i="8"/>
  <c r="I145" i="1" s="1"/>
  <c r="J142" i="8"/>
  <c r="J145" i="1" s="1"/>
  <c r="K142" i="8"/>
  <c r="K145" i="1" s="1"/>
  <c r="L142" i="8"/>
  <c r="M145" i="1" s="1"/>
  <c r="M142" i="8"/>
  <c r="O145" i="1" s="1"/>
  <c r="N142" i="8"/>
  <c r="O142" i="8"/>
  <c r="P142" i="8"/>
  <c r="D143" i="8"/>
  <c r="D147" i="1" s="1"/>
  <c r="E143" i="8"/>
  <c r="E147" i="1" s="1"/>
  <c r="F143" i="8"/>
  <c r="F147" i="1" s="1"/>
  <c r="G143" i="8"/>
  <c r="H143" i="8"/>
  <c r="H147" i="1" s="1"/>
  <c r="I143" i="8"/>
  <c r="I147" i="1" s="1"/>
  <c r="J143" i="8"/>
  <c r="J147" i="1" s="1"/>
  <c r="K143" i="8"/>
  <c r="K147" i="1" s="1"/>
  <c r="L143" i="8"/>
  <c r="M147" i="1" s="1"/>
  <c r="M143" i="8"/>
  <c r="O147" i="1" s="1"/>
  <c r="N143" i="8"/>
  <c r="O143" i="8"/>
  <c r="P143" i="8"/>
  <c r="D144" i="8"/>
  <c r="D148" i="1" s="1"/>
  <c r="E144" i="8"/>
  <c r="E148" i="1" s="1"/>
  <c r="F144" i="8"/>
  <c r="F148" i="1" s="1"/>
  <c r="G144" i="8"/>
  <c r="H144" i="8"/>
  <c r="H148" i="1" s="1"/>
  <c r="I144" i="8"/>
  <c r="I148" i="1" s="1"/>
  <c r="J144" i="8"/>
  <c r="J148" i="1" s="1"/>
  <c r="K144" i="8"/>
  <c r="K148" i="1" s="1"/>
  <c r="L144" i="8"/>
  <c r="M148" i="1" s="1"/>
  <c r="M144" i="8"/>
  <c r="O148" i="1" s="1"/>
  <c r="N144" i="8"/>
  <c r="O144" i="8"/>
  <c r="P144" i="8"/>
  <c r="D145" i="8"/>
  <c r="D149" i="1" s="1"/>
  <c r="E145" i="8"/>
  <c r="E149" i="1" s="1"/>
  <c r="F145" i="8"/>
  <c r="F149" i="1" s="1"/>
  <c r="G145" i="8"/>
  <c r="H145" i="8"/>
  <c r="H149" i="1" s="1"/>
  <c r="I145" i="8"/>
  <c r="I149" i="1" s="1"/>
  <c r="J145" i="8"/>
  <c r="J149" i="1" s="1"/>
  <c r="K145" i="8"/>
  <c r="K149" i="1" s="1"/>
  <c r="L145" i="8"/>
  <c r="M149" i="1" s="1"/>
  <c r="M145" i="8"/>
  <c r="O149" i="1" s="1"/>
  <c r="N145" i="8"/>
  <c r="O145" i="8"/>
  <c r="P145" i="8"/>
  <c r="D146" i="8"/>
  <c r="D150" i="1" s="1"/>
  <c r="E146" i="8"/>
  <c r="E150" i="1" s="1"/>
  <c r="F146" i="8"/>
  <c r="F150" i="1" s="1"/>
  <c r="G146" i="8"/>
  <c r="H146" i="8"/>
  <c r="H150" i="1" s="1"/>
  <c r="I146" i="8"/>
  <c r="I150" i="1" s="1"/>
  <c r="J146" i="8"/>
  <c r="J150" i="1" s="1"/>
  <c r="K146" i="8"/>
  <c r="K150" i="1" s="1"/>
  <c r="L146" i="8"/>
  <c r="M150" i="1" s="1"/>
  <c r="M146" i="8"/>
  <c r="O150" i="1" s="1"/>
  <c r="N146" i="8"/>
  <c r="O146" i="8"/>
  <c r="P146" i="8"/>
  <c r="D147" i="8"/>
  <c r="D151" i="1" s="1"/>
  <c r="E147" i="8"/>
  <c r="E151" i="1" s="1"/>
  <c r="F147" i="8"/>
  <c r="F151" i="1" s="1"/>
  <c r="G147" i="8"/>
  <c r="H147" i="8"/>
  <c r="H151" i="1" s="1"/>
  <c r="I147" i="8"/>
  <c r="I151" i="1" s="1"/>
  <c r="J147" i="8"/>
  <c r="J151" i="1" s="1"/>
  <c r="K147" i="8"/>
  <c r="K151" i="1" s="1"/>
  <c r="L147" i="8"/>
  <c r="M151" i="1" s="1"/>
  <c r="M147" i="8"/>
  <c r="O151" i="1" s="1"/>
  <c r="N147" i="8"/>
  <c r="O147" i="8"/>
  <c r="P147" i="8"/>
  <c r="D148" i="8"/>
  <c r="D152" i="1" s="1"/>
  <c r="E148" i="8"/>
  <c r="E152" i="1" s="1"/>
  <c r="F148" i="8"/>
  <c r="F152" i="1" s="1"/>
  <c r="G148" i="8"/>
  <c r="H148" i="8"/>
  <c r="H152" i="1" s="1"/>
  <c r="I148" i="8"/>
  <c r="I152" i="1" s="1"/>
  <c r="J148" i="8"/>
  <c r="J152" i="1" s="1"/>
  <c r="K148" i="8"/>
  <c r="K152" i="1" s="1"/>
  <c r="L148" i="8"/>
  <c r="M152" i="1" s="1"/>
  <c r="M148" i="8"/>
  <c r="O152" i="1" s="1"/>
  <c r="N148" i="8"/>
  <c r="O148" i="8"/>
  <c r="P148" i="8"/>
  <c r="D149" i="8"/>
  <c r="D153" i="1" s="1"/>
  <c r="E149" i="8"/>
  <c r="E153" i="1" s="1"/>
  <c r="F149" i="8"/>
  <c r="F153" i="1" s="1"/>
  <c r="G149" i="8"/>
  <c r="H149" i="8"/>
  <c r="H153" i="1" s="1"/>
  <c r="I149" i="8"/>
  <c r="I153" i="1" s="1"/>
  <c r="J149" i="8"/>
  <c r="J153" i="1" s="1"/>
  <c r="K149" i="8"/>
  <c r="K153" i="1" s="1"/>
  <c r="L149" i="8"/>
  <c r="M153" i="1" s="1"/>
  <c r="M149" i="8"/>
  <c r="O153" i="1" s="1"/>
  <c r="N149" i="8"/>
  <c r="O149" i="8"/>
  <c r="P149" i="8"/>
  <c r="D150" i="8"/>
  <c r="D154" i="1" s="1"/>
  <c r="E150" i="8"/>
  <c r="E154" i="1" s="1"/>
  <c r="F150" i="8"/>
  <c r="F154" i="1" s="1"/>
  <c r="G150" i="8"/>
  <c r="H150" i="8"/>
  <c r="H154" i="1" s="1"/>
  <c r="I150" i="8"/>
  <c r="I154" i="1" s="1"/>
  <c r="J150" i="8"/>
  <c r="J154" i="1" s="1"/>
  <c r="K150" i="8"/>
  <c r="K154" i="1" s="1"/>
  <c r="L150" i="8"/>
  <c r="M154" i="1" s="1"/>
  <c r="M150" i="8"/>
  <c r="O154" i="1" s="1"/>
  <c r="N150" i="8"/>
  <c r="O150" i="8"/>
  <c r="P150" i="8"/>
  <c r="D151" i="8"/>
  <c r="D156" i="1" s="1"/>
  <c r="E151" i="8"/>
  <c r="E156" i="1" s="1"/>
  <c r="F151" i="8"/>
  <c r="F156" i="1" s="1"/>
  <c r="G151" i="8"/>
  <c r="H151" i="8"/>
  <c r="H156" i="1" s="1"/>
  <c r="H155" i="1" s="1"/>
  <c r="H25" i="2" s="1"/>
  <c r="I151" i="8"/>
  <c r="I156" i="1" s="1"/>
  <c r="I155" i="1" s="1"/>
  <c r="I25" i="2" s="1"/>
  <c r="J151" i="8"/>
  <c r="J156" i="1" s="1"/>
  <c r="K151" i="8"/>
  <c r="K156" i="1" s="1"/>
  <c r="L151" i="8"/>
  <c r="M156" i="1" s="1"/>
  <c r="M155" i="1" s="1"/>
  <c r="M151" i="8"/>
  <c r="O156" i="1" s="1"/>
  <c r="N151" i="8"/>
  <c r="O151" i="8"/>
  <c r="P151" i="8"/>
  <c r="D152" i="8"/>
  <c r="D158" i="1" s="1"/>
  <c r="E152" i="8"/>
  <c r="E158" i="1" s="1"/>
  <c r="F152" i="8"/>
  <c r="F158" i="1" s="1"/>
  <c r="G152" i="8"/>
  <c r="H152" i="8"/>
  <c r="H158" i="1" s="1"/>
  <c r="I152" i="8"/>
  <c r="I158" i="1" s="1"/>
  <c r="J152" i="8"/>
  <c r="J158" i="1" s="1"/>
  <c r="K152" i="8"/>
  <c r="K158" i="1" s="1"/>
  <c r="L152" i="8"/>
  <c r="M158" i="1" s="1"/>
  <c r="M152" i="8"/>
  <c r="O158" i="1" s="1"/>
  <c r="N152" i="8"/>
  <c r="O152" i="8"/>
  <c r="P152" i="8"/>
  <c r="D153" i="8"/>
  <c r="D159" i="1" s="1"/>
  <c r="E153" i="8"/>
  <c r="E159" i="1" s="1"/>
  <c r="F153" i="8"/>
  <c r="F159" i="1" s="1"/>
  <c r="G153" i="8"/>
  <c r="H153" i="8"/>
  <c r="H159" i="1" s="1"/>
  <c r="I153" i="8"/>
  <c r="I159" i="1" s="1"/>
  <c r="J153" i="8"/>
  <c r="J159" i="1" s="1"/>
  <c r="K153" i="8"/>
  <c r="K159" i="1" s="1"/>
  <c r="L153" i="8"/>
  <c r="M159" i="1" s="1"/>
  <c r="M153" i="8"/>
  <c r="O159" i="1" s="1"/>
  <c r="N153" i="8"/>
  <c r="O153" i="8"/>
  <c r="P153" i="8"/>
  <c r="D154" i="8"/>
  <c r="D160" i="1" s="1"/>
  <c r="E154" i="8"/>
  <c r="E160" i="1" s="1"/>
  <c r="F154" i="8"/>
  <c r="F160" i="1" s="1"/>
  <c r="G154" i="8"/>
  <c r="H154" i="8"/>
  <c r="H160" i="1" s="1"/>
  <c r="I154" i="8"/>
  <c r="I160" i="1" s="1"/>
  <c r="J154" i="8"/>
  <c r="J160" i="1" s="1"/>
  <c r="K154" i="8"/>
  <c r="K160" i="1" s="1"/>
  <c r="L154" i="8"/>
  <c r="M160" i="1" s="1"/>
  <c r="M154" i="8"/>
  <c r="O160" i="1" s="1"/>
  <c r="N154" i="8"/>
  <c r="O154" i="8"/>
  <c r="P154" i="8"/>
  <c r="D155" i="8"/>
  <c r="D161" i="1" s="1"/>
  <c r="E155" i="8"/>
  <c r="E161" i="1" s="1"/>
  <c r="F155" i="8"/>
  <c r="F161" i="1" s="1"/>
  <c r="G155" i="8"/>
  <c r="H155" i="8"/>
  <c r="H161" i="1" s="1"/>
  <c r="I155" i="8"/>
  <c r="I161" i="1" s="1"/>
  <c r="J155" i="8"/>
  <c r="J161" i="1" s="1"/>
  <c r="K155" i="8"/>
  <c r="K161" i="1" s="1"/>
  <c r="L155" i="8"/>
  <c r="M161" i="1" s="1"/>
  <c r="M155" i="8"/>
  <c r="O161" i="1" s="1"/>
  <c r="N155" i="8"/>
  <c r="O155" i="8"/>
  <c r="P155" i="8"/>
  <c r="D156" i="8"/>
  <c r="D162" i="1" s="1"/>
  <c r="E156" i="8"/>
  <c r="E162" i="1" s="1"/>
  <c r="F156" i="8"/>
  <c r="F162" i="1" s="1"/>
  <c r="G156" i="8"/>
  <c r="H156" i="8"/>
  <c r="H162" i="1" s="1"/>
  <c r="I156" i="8"/>
  <c r="I162" i="1" s="1"/>
  <c r="J156" i="8"/>
  <c r="J162" i="1" s="1"/>
  <c r="K156" i="8"/>
  <c r="K162" i="1" s="1"/>
  <c r="L156" i="8"/>
  <c r="M162" i="1" s="1"/>
  <c r="M156" i="8"/>
  <c r="O162" i="1" s="1"/>
  <c r="N156" i="8"/>
  <c r="O156" i="8"/>
  <c r="P156" i="8"/>
  <c r="D157" i="8"/>
  <c r="D163" i="1" s="1"/>
  <c r="E157" i="8"/>
  <c r="E163" i="1" s="1"/>
  <c r="F157" i="8"/>
  <c r="F163" i="1" s="1"/>
  <c r="G157" i="8"/>
  <c r="H157" i="8"/>
  <c r="H163" i="1" s="1"/>
  <c r="I157" i="8"/>
  <c r="I163" i="1" s="1"/>
  <c r="J157" i="8"/>
  <c r="J163" i="1" s="1"/>
  <c r="K157" i="8"/>
  <c r="K163" i="1" s="1"/>
  <c r="L157" i="8"/>
  <c r="M163" i="1" s="1"/>
  <c r="M157" i="8"/>
  <c r="O163" i="1" s="1"/>
  <c r="N157" i="8"/>
  <c r="O157" i="8"/>
  <c r="P157" i="8"/>
  <c r="D158" i="8"/>
  <c r="D164" i="1" s="1"/>
  <c r="E158" i="8"/>
  <c r="E164" i="1" s="1"/>
  <c r="F158" i="8"/>
  <c r="F164" i="1" s="1"/>
  <c r="G158" i="8"/>
  <c r="H158" i="8"/>
  <c r="H164" i="1" s="1"/>
  <c r="I158" i="8"/>
  <c r="I164" i="1" s="1"/>
  <c r="J158" i="8"/>
  <c r="J164" i="1" s="1"/>
  <c r="K158" i="8"/>
  <c r="K164" i="1" s="1"/>
  <c r="L158" i="8"/>
  <c r="M164" i="1" s="1"/>
  <c r="M158" i="8"/>
  <c r="O164" i="1" s="1"/>
  <c r="N158" i="8"/>
  <c r="O158" i="8"/>
  <c r="P158" i="8"/>
  <c r="D159" i="8"/>
  <c r="D165" i="1" s="1"/>
  <c r="E159" i="8"/>
  <c r="E165" i="1" s="1"/>
  <c r="F159" i="8"/>
  <c r="F165" i="1" s="1"/>
  <c r="G159" i="8"/>
  <c r="H159" i="8"/>
  <c r="H165" i="1" s="1"/>
  <c r="I159" i="8"/>
  <c r="I165" i="1" s="1"/>
  <c r="J159" i="8"/>
  <c r="J165" i="1" s="1"/>
  <c r="K159" i="8"/>
  <c r="K165" i="1" s="1"/>
  <c r="L159" i="8"/>
  <c r="M165" i="1" s="1"/>
  <c r="M159" i="8"/>
  <c r="O165" i="1" s="1"/>
  <c r="N159" i="8"/>
  <c r="O159" i="8"/>
  <c r="P159" i="8"/>
  <c r="D160" i="8"/>
  <c r="D167" i="1" s="1"/>
  <c r="E160" i="8"/>
  <c r="E167" i="1" s="1"/>
  <c r="F160" i="8"/>
  <c r="F167" i="1" s="1"/>
  <c r="G160" i="8"/>
  <c r="H160" i="8"/>
  <c r="H167" i="1" s="1"/>
  <c r="I160" i="8"/>
  <c r="I167" i="1" s="1"/>
  <c r="J160" i="8"/>
  <c r="J167" i="1" s="1"/>
  <c r="K160" i="8"/>
  <c r="K167" i="1" s="1"/>
  <c r="L160" i="8"/>
  <c r="M167" i="1" s="1"/>
  <c r="M160" i="8"/>
  <c r="O167" i="1" s="1"/>
  <c r="N160" i="8"/>
  <c r="O160" i="8"/>
  <c r="P160" i="8"/>
  <c r="D161" i="8"/>
  <c r="D168" i="1" s="1"/>
  <c r="E161" i="8"/>
  <c r="E168" i="1" s="1"/>
  <c r="F161" i="8"/>
  <c r="F168" i="1" s="1"/>
  <c r="G161" i="8"/>
  <c r="H161" i="8"/>
  <c r="H168" i="1" s="1"/>
  <c r="I161" i="8"/>
  <c r="I168" i="1" s="1"/>
  <c r="J161" i="8"/>
  <c r="J168" i="1" s="1"/>
  <c r="K161" i="8"/>
  <c r="K168" i="1" s="1"/>
  <c r="L161" i="8"/>
  <c r="M168" i="1" s="1"/>
  <c r="M161" i="8"/>
  <c r="O168" i="1" s="1"/>
  <c r="N161" i="8"/>
  <c r="O161" i="8"/>
  <c r="P161" i="8"/>
  <c r="D162" i="8"/>
  <c r="D169" i="1" s="1"/>
  <c r="E162" i="8"/>
  <c r="E169" i="1" s="1"/>
  <c r="F162" i="8"/>
  <c r="F169" i="1" s="1"/>
  <c r="G162" i="8"/>
  <c r="H162" i="8"/>
  <c r="H169" i="1" s="1"/>
  <c r="I162" i="8"/>
  <c r="I169" i="1" s="1"/>
  <c r="J162" i="8"/>
  <c r="J169" i="1" s="1"/>
  <c r="K162" i="8"/>
  <c r="K169" i="1" s="1"/>
  <c r="L162" i="8"/>
  <c r="M169" i="1" s="1"/>
  <c r="M162" i="8"/>
  <c r="O169" i="1" s="1"/>
  <c r="N162" i="8"/>
  <c r="O162" i="8"/>
  <c r="P162" i="8"/>
  <c r="D163" i="8"/>
  <c r="D170" i="1" s="1"/>
  <c r="E163" i="8"/>
  <c r="E170" i="1" s="1"/>
  <c r="F163" i="8"/>
  <c r="F170" i="1" s="1"/>
  <c r="G163" i="8"/>
  <c r="H163" i="8"/>
  <c r="H170" i="1" s="1"/>
  <c r="I163" i="8"/>
  <c r="I170" i="1" s="1"/>
  <c r="J163" i="8"/>
  <c r="J170" i="1" s="1"/>
  <c r="K163" i="8"/>
  <c r="K170" i="1" s="1"/>
  <c r="L163" i="8"/>
  <c r="M170" i="1" s="1"/>
  <c r="M163" i="8"/>
  <c r="O170" i="1" s="1"/>
  <c r="N163" i="8"/>
  <c r="O163" i="8"/>
  <c r="P163" i="8"/>
  <c r="D164" i="8"/>
  <c r="D172" i="1" s="1"/>
  <c r="E164" i="8"/>
  <c r="E172" i="1" s="1"/>
  <c r="F164" i="8"/>
  <c r="F172" i="1" s="1"/>
  <c r="G164" i="8"/>
  <c r="H164" i="8"/>
  <c r="H172" i="1" s="1"/>
  <c r="I164" i="8"/>
  <c r="I172" i="1" s="1"/>
  <c r="J164" i="8"/>
  <c r="J172" i="1" s="1"/>
  <c r="K164" i="8"/>
  <c r="K172" i="1" s="1"/>
  <c r="L164" i="8"/>
  <c r="M172" i="1" s="1"/>
  <c r="M164" i="8"/>
  <c r="O172" i="1" s="1"/>
  <c r="N164" i="8"/>
  <c r="O164" i="8"/>
  <c r="P164" i="8"/>
  <c r="D165" i="8"/>
  <c r="D173" i="1" s="1"/>
  <c r="E165" i="8"/>
  <c r="E173" i="1" s="1"/>
  <c r="F165" i="8"/>
  <c r="F173" i="1" s="1"/>
  <c r="G165" i="8"/>
  <c r="H165" i="8"/>
  <c r="H173" i="1" s="1"/>
  <c r="I165" i="8"/>
  <c r="I173" i="1" s="1"/>
  <c r="J165" i="8"/>
  <c r="J173" i="1" s="1"/>
  <c r="K165" i="8"/>
  <c r="K173" i="1" s="1"/>
  <c r="L165" i="8"/>
  <c r="M173" i="1" s="1"/>
  <c r="M165" i="8"/>
  <c r="O173" i="1" s="1"/>
  <c r="N165" i="8"/>
  <c r="O165" i="8"/>
  <c r="P165" i="8"/>
  <c r="D166" i="8"/>
  <c r="D174" i="1" s="1"/>
  <c r="E166" i="8"/>
  <c r="E174" i="1" s="1"/>
  <c r="F166" i="8"/>
  <c r="F174" i="1" s="1"/>
  <c r="G166" i="8"/>
  <c r="H166" i="8"/>
  <c r="H174" i="1" s="1"/>
  <c r="I166" i="8"/>
  <c r="I174" i="1" s="1"/>
  <c r="J166" i="8"/>
  <c r="J174" i="1" s="1"/>
  <c r="K166" i="8"/>
  <c r="K174" i="1" s="1"/>
  <c r="L166" i="8"/>
  <c r="M174" i="1" s="1"/>
  <c r="M166" i="8"/>
  <c r="O174" i="1" s="1"/>
  <c r="N166" i="8"/>
  <c r="O166" i="8"/>
  <c r="P166" i="8"/>
  <c r="D167" i="8"/>
  <c r="D175" i="1" s="1"/>
  <c r="E167" i="8"/>
  <c r="E175" i="1" s="1"/>
  <c r="F167" i="8"/>
  <c r="F175" i="1" s="1"/>
  <c r="G167" i="8"/>
  <c r="H167" i="8"/>
  <c r="H175" i="1" s="1"/>
  <c r="I167" i="8"/>
  <c r="I175" i="1" s="1"/>
  <c r="J167" i="8"/>
  <c r="J175" i="1" s="1"/>
  <c r="K167" i="8"/>
  <c r="K175" i="1" s="1"/>
  <c r="L167" i="8"/>
  <c r="M175" i="1" s="1"/>
  <c r="M167" i="8"/>
  <c r="O175" i="1" s="1"/>
  <c r="N167" i="8"/>
  <c r="O167" i="8"/>
  <c r="P167" i="8"/>
  <c r="D168" i="8"/>
  <c r="D176" i="1" s="1"/>
  <c r="E168" i="8"/>
  <c r="E176" i="1" s="1"/>
  <c r="F168" i="8"/>
  <c r="F176" i="1" s="1"/>
  <c r="G168" i="8"/>
  <c r="H168" i="8"/>
  <c r="H176" i="1" s="1"/>
  <c r="I168" i="8"/>
  <c r="I176" i="1" s="1"/>
  <c r="J168" i="8"/>
  <c r="J176" i="1" s="1"/>
  <c r="K168" i="8"/>
  <c r="K176" i="1" s="1"/>
  <c r="L168" i="8"/>
  <c r="M176" i="1" s="1"/>
  <c r="M168" i="8"/>
  <c r="O176" i="1" s="1"/>
  <c r="N168" i="8"/>
  <c r="O168" i="8"/>
  <c r="P168" i="8"/>
  <c r="D169" i="8"/>
  <c r="D178" i="1" s="1"/>
  <c r="E169" i="8"/>
  <c r="E178" i="1" s="1"/>
  <c r="F169" i="8"/>
  <c r="F178" i="1" s="1"/>
  <c r="G169" i="8"/>
  <c r="H169" i="8"/>
  <c r="H178" i="1" s="1"/>
  <c r="I169" i="8"/>
  <c r="I178" i="1" s="1"/>
  <c r="J169" i="8"/>
  <c r="J178" i="1" s="1"/>
  <c r="K169" i="8"/>
  <c r="K178" i="1" s="1"/>
  <c r="L169" i="8"/>
  <c r="M178" i="1" s="1"/>
  <c r="M169" i="8"/>
  <c r="O178" i="1" s="1"/>
  <c r="N169" i="8"/>
  <c r="O169" i="8"/>
  <c r="P169" i="8"/>
  <c r="D170" i="8"/>
  <c r="D179" i="1" s="1"/>
  <c r="E170" i="8"/>
  <c r="E179" i="1" s="1"/>
  <c r="F170" i="8"/>
  <c r="F179" i="1" s="1"/>
  <c r="G170" i="8"/>
  <c r="H170" i="8"/>
  <c r="H179" i="1" s="1"/>
  <c r="I170" i="8"/>
  <c r="I179" i="1" s="1"/>
  <c r="J170" i="8"/>
  <c r="J179" i="1" s="1"/>
  <c r="K170" i="8"/>
  <c r="K179" i="1" s="1"/>
  <c r="L170" i="8"/>
  <c r="M179" i="1" s="1"/>
  <c r="M170" i="8"/>
  <c r="O179" i="1" s="1"/>
  <c r="N170" i="8"/>
  <c r="O170" i="8"/>
  <c r="P170" i="8"/>
  <c r="D171" i="8"/>
  <c r="D180" i="1" s="1"/>
  <c r="E171" i="8"/>
  <c r="E180" i="1" s="1"/>
  <c r="F171" i="8"/>
  <c r="F180" i="1" s="1"/>
  <c r="G171" i="8"/>
  <c r="H171" i="8"/>
  <c r="H180" i="1" s="1"/>
  <c r="I171" i="8"/>
  <c r="I180" i="1" s="1"/>
  <c r="J171" i="8"/>
  <c r="J180" i="1" s="1"/>
  <c r="K171" i="8"/>
  <c r="K180" i="1" s="1"/>
  <c r="L171" i="8"/>
  <c r="M180" i="1" s="1"/>
  <c r="M171" i="8"/>
  <c r="O180" i="1" s="1"/>
  <c r="N171" i="8"/>
  <c r="O171" i="8"/>
  <c r="P171" i="8"/>
  <c r="D172" i="8"/>
  <c r="D242" i="1" s="1"/>
  <c r="E172" i="8"/>
  <c r="E242" i="1" s="1"/>
  <c r="F172" i="8"/>
  <c r="F242" i="1" s="1"/>
  <c r="G172" i="8"/>
  <c r="H172" i="8"/>
  <c r="H242" i="1" s="1"/>
  <c r="I172" i="8"/>
  <c r="I242" i="1" s="1"/>
  <c r="J172" i="8"/>
  <c r="J242" i="1" s="1"/>
  <c r="K172" i="8"/>
  <c r="K242" i="1" s="1"/>
  <c r="L172" i="8"/>
  <c r="M242" i="1" s="1"/>
  <c r="M172" i="8"/>
  <c r="O242" i="1" s="1"/>
  <c r="N172" i="8"/>
  <c r="O172" i="8"/>
  <c r="P172" i="8"/>
  <c r="D173" i="8"/>
  <c r="D243" i="1" s="1"/>
  <c r="E173" i="8"/>
  <c r="E243" i="1" s="1"/>
  <c r="F173" i="8"/>
  <c r="F243" i="1" s="1"/>
  <c r="G173" i="8"/>
  <c r="H173" i="8"/>
  <c r="H243" i="1" s="1"/>
  <c r="I173" i="8"/>
  <c r="I243" i="1" s="1"/>
  <c r="J173" i="8"/>
  <c r="J243" i="1" s="1"/>
  <c r="K173" i="8"/>
  <c r="K243" i="1" s="1"/>
  <c r="L173" i="8"/>
  <c r="M243" i="1" s="1"/>
  <c r="M173" i="8"/>
  <c r="O243" i="1" s="1"/>
  <c r="N173" i="8"/>
  <c r="O173" i="8"/>
  <c r="P173" i="8"/>
  <c r="D174" i="8"/>
  <c r="D245" i="1" s="1"/>
  <c r="E174" i="8"/>
  <c r="E245" i="1" s="1"/>
  <c r="F174" i="8"/>
  <c r="F245" i="1" s="1"/>
  <c r="G174" i="8"/>
  <c r="H174" i="8"/>
  <c r="H245" i="1" s="1"/>
  <c r="I174" i="8"/>
  <c r="I245" i="1" s="1"/>
  <c r="J174" i="8"/>
  <c r="J245" i="1" s="1"/>
  <c r="K174" i="8"/>
  <c r="K245" i="1" s="1"/>
  <c r="L174" i="8"/>
  <c r="M245" i="1" s="1"/>
  <c r="M174" i="8"/>
  <c r="O245" i="1" s="1"/>
  <c r="N174" i="8"/>
  <c r="O174" i="8"/>
  <c r="P174" i="8"/>
  <c r="D175" i="8"/>
  <c r="D246" i="1" s="1"/>
  <c r="E175" i="8"/>
  <c r="E246" i="1" s="1"/>
  <c r="F175" i="8"/>
  <c r="F246" i="1" s="1"/>
  <c r="G175" i="8"/>
  <c r="H175" i="8"/>
  <c r="H246" i="1" s="1"/>
  <c r="I175" i="8"/>
  <c r="I246" i="1" s="1"/>
  <c r="J175" i="8"/>
  <c r="J246" i="1" s="1"/>
  <c r="K175" i="8"/>
  <c r="K246" i="1" s="1"/>
  <c r="L175" i="8"/>
  <c r="M246" i="1" s="1"/>
  <c r="M175" i="8"/>
  <c r="O246" i="1" s="1"/>
  <c r="N175" i="8"/>
  <c r="O175" i="8"/>
  <c r="P175" i="8"/>
  <c r="D176" i="8"/>
  <c r="D247" i="1" s="1"/>
  <c r="E176" i="8"/>
  <c r="E247" i="1" s="1"/>
  <c r="F176" i="8"/>
  <c r="F247" i="1" s="1"/>
  <c r="G176" i="8"/>
  <c r="H176" i="8"/>
  <c r="H247" i="1" s="1"/>
  <c r="I176" i="8"/>
  <c r="I247" i="1" s="1"/>
  <c r="J176" i="8"/>
  <c r="J247" i="1" s="1"/>
  <c r="K176" i="8"/>
  <c r="K247" i="1" s="1"/>
  <c r="L176" i="8"/>
  <c r="M247" i="1" s="1"/>
  <c r="M176" i="8"/>
  <c r="O247" i="1" s="1"/>
  <c r="N176" i="8"/>
  <c r="O176" i="8"/>
  <c r="P176" i="8"/>
  <c r="D177" i="8"/>
  <c r="D248" i="1" s="1"/>
  <c r="E177" i="8"/>
  <c r="E248" i="1" s="1"/>
  <c r="F177" i="8"/>
  <c r="F248" i="1" s="1"/>
  <c r="G177" i="8"/>
  <c r="H177" i="8"/>
  <c r="H248" i="1" s="1"/>
  <c r="I177" i="8"/>
  <c r="I248" i="1" s="1"/>
  <c r="J177" i="8"/>
  <c r="J248" i="1" s="1"/>
  <c r="K177" i="8"/>
  <c r="K248" i="1" s="1"/>
  <c r="L177" i="8"/>
  <c r="M248" i="1" s="1"/>
  <c r="M177" i="8"/>
  <c r="O248" i="1" s="1"/>
  <c r="N177" i="8"/>
  <c r="O177" i="8"/>
  <c r="P177" i="8"/>
  <c r="D178" i="8"/>
  <c r="D249" i="1" s="1"/>
  <c r="E178" i="8"/>
  <c r="E249" i="1" s="1"/>
  <c r="F178" i="8"/>
  <c r="F249" i="1" s="1"/>
  <c r="G178" i="8"/>
  <c r="H178" i="8"/>
  <c r="H249" i="1" s="1"/>
  <c r="I178" i="8"/>
  <c r="I249" i="1" s="1"/>
  <c r="J178" i="8"/>
  <c r="J249" i="1" s="1"/>
  <c r="K178" i="8"/>
  <c r="K249" i="1" s="1"/>
  <c r="L178" i="8"/>
  <c r="M249" i="1" s="1"/>
  <c r="M178" i="8"/>
  <c r="O249" i="1" s="1"/>
  <c r="N178" i="8"/>
  <c r="O178" i="8"/>
  <c r="P178" i="8"/>
  <c r="D179" i="8"/>
  <c r="D250" i="1" s="1"/>
  <c r="E179" i="8"/>
  <c r="E250" i="1" s="1"/>
  <c r="F179" i="8"/>
  <c r="F250" i="1" s="1"/>
  <c r="G179" i="8"/>
  <c r="H179" i="8"/>
  <c r="H250" i="1" s="1"/>
  <c r="I179" i="8"/>
  <c r="I250" i="1" s="1"/>
  <c r="J179" i="8"/>
  <c r="J250" i="1" s="1"/>
  <c r="K179" i="8"/>
  <c r="K250" i="1" s="1"/>
  <c r="L179" i="8"/>
  <c r="M250" i="1" s="1"/>
  <c r="M179" i="8"/>
  <c r="O250" i="1" s="1"/>
  <c r="N179" i="8"/>
  <c r="O179" i="8"/>
  <c r="P179" i="8"/>
  <c r="D180" i="8"/>
  <c r="D252" i="1" s="1"/>
  <c r="E180" i="8"/>
  <c r="E252" i="1" s="1"/>
  <c r="F180" i="8"/>
  <c r="F252" i="1" s="1"/>
  <c r="G180" i="8"/>
  <c r="H180" i="8"/>
  <c r="H252" i="1" s="1"/>
  <c r="I180" i="8"/>
  <c r="I252" i="1" s="1"/>
  <c r="J180" i="8"/>
  <c r="J252" i="1" s="1"/>
  <c r="K180" i="8"/>
  <c r="K252" i="1" s="1"/>
  <c r="L180" i="8"/>
  <c r="M252" i="1" s="1"/>
  <c r="M180" i="8"/>
  <c r="O252" i="1" s="1"/>
  <c r="N180" i="8"/>
  <c r="O180" i="8"/>
  <c r="P180" i="8"/>
  <c r="D181" i="8"/>
  <c r="D253" i="1" s="1"/>
  <c r="E181" i="8"/>
  <c r="E253" i="1" s="1"/>
  <c r="F181" i="8"/>
  <c r="F253" i="1" s="1"/>
  <c r="G181" i="8"/>
  <c r="H181" i="8"/>
  <c r="H253" i="1" s="1"/>
  <c r="I181" i="8"/>
  <c r="I253" i="1" s="1"/>
  <c r="J181" i="8"/>
  <c r="J253" i="1" s="1"/>
  <c r="K181" i="8"/>
  <c r="K253" i="1" s="1"/>
  <c r="L181" i="8"/>
  <c r="M253" i="1" s="1"/>
  <c r="M181" i="8"/>
  <c r="O253" i="1" s="1"/>
  <c r="N181" i="8"/>
  <c r="O181" i="8"/>
  <c r="P181" i="8"/>
  <c r="D182" i="8"/>
  <c r="D254" i="1" s="1"/>
  <c r="E182" i="8"/>
  <c r="E254" i="1" s="1"/>
  <c r="F182" i="8"/>
  <c r="F254" i="1" s="1"/>
  <c r="G182" i="8"/>
  <c r="H182" i="8"/>
  <c r="H254" i="1" s="1"/>
  <c r="I182" i="8"/>
  <c r="I254" i="1" s="1"/>
  <c r="J182" i="8"/>
  <c r="J254" i="1" s="1"/>
  <c r="K182" i="8"/>
  <c r="K254" i="1" s="1"/>
  <c r="L182" i="8"/>
  <c r="M254" i="1" s="1"/>
  <c r="M182" i="8"/>
  <c r="O254" i="1" s="1"/>
  <c r="N182" i="8"/>
  <c r="O182" i="8"/>
  <c r="P182" i="8"/>
  <c r="D183" i="8"/>
  <c r="D255" i="1" s="1"/>
  <c r="E183" i="8"/>
  <c r="E255" i="1" s="1"/>
  <c r="F183" i="8"/>
  <c r="F255" i="1" s="1"/>
  <c r="G183" i="8"/>
  <c r="H183" i="8"/>
  <c r="H255" i="1" s="1"/>
  <c r="I183" i="8"/>
  <c r="I255" i="1" s="1"/>
  <c r="J183" i="8"/>
  <c r="J255" i="1" s="1"/>
  <c r="K183" i="8"/>
  <c r="K255" i="1" s="1"/>
  <c r="L183" i="8"/>
  <c r="M255" i="1" s="1"/>
  <c r="M183" i="8"/>
  <c r="O255" i="1" s="1"/>
  <c r="N183" i="8"/>
  <c r="O183" i="8"/>
  <c r="P183" i="8"/>
  <c r="D184" i="8"/>
  <c r="D256" i="1" s="1"/>
  <c r="E184" i="8"/>
  <c r="E256" i="1" s="1"/>
  <c r="F184" i="8"/>
  <c r="F256" i="1" s="1"/>
  <c r="G184" i="8"/>
  <c r="H184" i="8"/>
  <c r="H256" i="1" s="1"/>
  <c r="I184" i="8"/>
  <c r="I256" i="1" s="1"/>
  <c r="J184" i="8"/>
  <c r="J256" i="1" s="1"/>
  <c r="K184" i="8"/>
  <c r="K256" i="1" s="1"/>
  <c r="L184" i="8"/>
  <c r="M256" i="1" s="1"/>
  <c r="M184" i="8"/>
  <c r="O256" i="1" s="1"/>
  <c r="N184" i="8"/>
  <c r="O184" i="8"/>
  <c r="P184" i="8"/>
  <c r="D185" i="8"/>
  <c r="D258" i="1" s="1"/>
  <c r="E185" i="8"/>
  <c r="E258" i="1" s="1"/>
  <c r="F185" i="8"/>
  <c r="F258" i="1" s="1"/>
  <c r="G185" i="8"/>
  <c r="H185" i="8"/>
  <c r="H258" i="1" s="1"/>
  <c r="I185" i="8"/>
  <c r="I258" i="1" s="1"/>
  <c r="J185" i="8"/>
  <c r="J258" i="1" s="1"/>
  <c r="K185" i="8"/>
  <c r="K258" i="1" s="1"/>
  <c r="L185" i="8"/>
  <c r="M258" i="1" s="1"/>
  <c r="M185" i="8"/>
  <c r="O258" i="1" s="1"/>
  <c r="N185" i="8"/>
  <c r="O185" i="8"/>
  <c r="P185" i="8"/>
  <c r="D186" i="8"/>
  <c r="D259" i="1" s="1"/>
  <c r="E186" i="8"/>
  <c r="E259" i="1" s="1"/>
  <c r="F186" i="8"/>
  <c r="F259" i="1" s="1"/>
  <c r="G186" i="8"/>
  <c r="H186" i="8"/>
  <c r="H259" i="1" s="1"/>
  <c r="I186" i="8"/>
  <c r="I259" i="1" s="1"/>
  <c r="J186" i="8"/>
  <c r="J259" i="1" s="1"/>
  <c r="K186" i="8"/>
  <c r="K259" i="1" s="1"/>
  <c r="L186" i="8"/>
  <c r="M259" i="1" s="1"/>
  <c r="M186" i="8"/>
  <c r="O259" i="1" s="1"/>
  <c r="N186" i="8"/>
  <c r="O186" i="8"/>
  <c r="P186" i="8"/>
  <c r="D187" i="8"/>
  <c r="D260" i="1" s="1"/>
  <c r="E187" i="8"/>
  <c r="E260" i="1" s="1"/>
  <c r="F187" i="8"/>
  <c r="F260" i="1" s="1"/>
  <c r="G187" i="8"/>
  <c r="H187" i="8"/>
  <c r="H260" i="1" s="1"/>
  <c r="I187" i="8"/>
  <c r="I260" i="1" s="1"/>
  <c r="J187" i="8"/>
  <c r="J260" i="1" s="1"/>
  <c r="K187" i="8"/>
  <c r="K260" i="1" s="1"/>
  <c r="L187" i="8"/>
  <c r="M260" i="1" s="1"/>
  <c r="M187" i="8"/>
  <c r="O260" i="1" s="1"/>
  <c r="N187" i="8"/>
  <c r="O187" i="8"/>
  <c r="P187" i="8"/>
  <c r="D188" i="8"/>
  <c r="D261" i="1" s="1"/>
  <c r="E188" i="8"/>
  <c r="E261" i="1" s="1"/>
  <c r="F188" i="8"/>
  <c r="F261" i="1" s="1"/>
  <c r="G188" i="8"/>
  <c r="H188" i="8"/>
  <c r="H261" i="1" s="1"/>
  <c r="I188" i="8"/>
  <c r="I261" i="1" s="1"/>
  <c r="J188" i="8"/>
  <c r="J261" i="1" s="1"/>
  <c r="K188" i="8"/>
  <c r="K261" i="1" s="1"/>
  <c r="L188" i="8"/>
  <c r="M261" i="1" s="1"/>
  <c r="M188" i="8"/>
  <c r="O261" i="1" s="1"/>
  <c r="N188" i="8"/>
  <c r="O188" i="8"/>
  <c r="P188" i="8"/>
  <c r="D189" i="8"/>
  <c r="D263" i="1" s="1"/>
  <c r="E189" i="8"/>
  <c r="E263" i="1" s="1"/>
  <c r="F189" i="8"/>
  <c r="F263" i="1" s="1"/>
  <c r="G189" i="8"/>
  <c r="H189" i="8"/>
  <c r="H263" i="1" s="1"/>
  <c r="I189" i="8"/>
  <c r="I263" i="1" s="1"/>
  <c r="J189" i="8"/>
  <c r="J263" i="1" s="1"/>
  <c r="K189" i="8"/>
  <c r="K263" i="1" s="1"/>
  <c r="L189" i="8"/>
  <c r="M263" i="1" s="1"/>
  <c r="M189" i="8"/>
  <c r="O263" i="1" s="1"/>
  <c r="N189" i="8"/>
  <c r="O189" i="8"/>
  <c r="P189" i="8"/>
  <c r="D190" i="8"/>
  <c r="D264" i="1" s="1"/>
  <c r="E190" i="8"/>
  <c r="E264" i="1" s="1"/>
  <c r="F190" i="8"/>
  <c r="F264" i="1" s="1"/>
  <c r="G190" i="8"/>
  <c r="H190" i="8"/>
  <c r="H264" i="1" s="1"/>
  <c r="I190" i="8"/>
  <c r="I264" i="1" s="1"/>
  <c r="J190" i="8"/>
  <c r="J264" i="1" s="1"/>
  <c r="K190" i="8"/>
  <c r="K264" i="1" s="1"/>
  <c r="L190" i="8"/>
  <c r="M264" i="1" s="1"/>
  <c r="M190" i="8"/>
  <c r="O264" i="1" s="1"/>
  <c r="N190" i="8"/>
  <c r="O190" i="8"/>
  <c r="P190" i="8"/>
  <c r="D191" i="8"/>
  <c r="D266" i="1" s="1"/>
  <c r="E191" i="8"/>
  <c r="E266" i="1" s="1"/>
  <c r="F191" i="8"/>
  <c r="F266" i="1" s="1"/>
  <c r="G191" i="8"/>
  <c r="H191" i="8"/>
  <c r="H266" i="1" s="1"/>
  <c r="I191" i="8"/>
  <c r="I266" i="1" s="1"/>
  <c r="J191" i="8"/>
  <c r="J266" i="1" s="1"/>
  <c r="K191" i="8"/>
  <c r="K266" i="1" s="1"/>
  <c r="L191" i="8"/>
  <c r="M266" i="1" s="1"/>
  <c r="M191" i="8"/>
  <c r="O266" i="1" s="1"/>
  <c r="N191" i="8"/>
  <c r="O191" i="8"/>
  <c r="P191" i="8"/>
  <c r="D192" i="8"/>
  <c r="D267" i="1" s="1"/>
  <c r="E192" i="8"/>
  <c r="E267" i="1" s="1"/>
  <c r="F192" i="8"/>
  <c r="F267" i="1" s="1"/>
  <c r="G192" i="8"/>
  <c r="H192" i="8"/>
  <c r="H267" i="1" s="1"/>
  <c r="I192" i="8"/>
  <c r="I267" i="1" s="1"/>
  <c r="J192" i="8"/>
  <c r="J267" i="1" s="1"/>
  <c r="K192" i="8"/>
  <c r="K267" i="1" s="1"/>
  <c r="L192" i="8"/>
  <c r="M267" i="1" s="1"/>
  <c r="M192" i="8"/>
  <c r="O267" i="1" s="1"/>
  <c r="N192" i="8"/>
  <c r="O192" i="8"/>
  <c r="P192" i="8"/>
  <c r="D193" i="8"/>
  <c r="D268" i="1" s="1"/>
  <c r="E193" i="8"/>
  <c r="E268" i="1" s="1"/>
  <c r="F193" i="8"/>
  <c r="F268" i="1" s="1"/>
  <c r="G193" i="8"/>
  <c r="H193" i="8"/>
  <c r="H268" i="1" s="1"/>
  <c r="I193" i="8"/>
  <c r="I268" i="1" s="1"/>
  <c r="J193" i="8"/>
  <c r="J268" i="1" s="1"/>
  <c r="K193" i="8"/>
  <c r="K268" i="1" s="1"/>
  <c r="L193" i="8"/>
  <c r="M268" i="1" s="1"/>
  <c r="M193" i="8"/>
  <c r="O268" i="1" s="1"/>
  <c r="N193" i="8"/>
  <c r="O193" i="8"/>
  <c r="P193" i="8"/>
  <c r="D194" i="8"/>
  <c r="D269" i="1" s="1"/>
  <c r="E194" i="8"/>
  <c r="E269" i="1" s="1"/>
  <c r="F194" i="8"/>
  <c r="F269" i="1" s="1"/>
  <c r="G194" i="8"/>
  <c r="H194" i="8"/>
  <c r="H269" i="1" s="1"/>
  <c r="I194" i="8"/>
  <c r="I269" i="1" s="1"/>
  <c r="J194" i="8"/>
  <c r="J269" i="1" s="1"/>
  <c r="K194" i="8"/>
  <c r="K269" i="1" s="1"/>
  <c r="L194" i="8"/>
  <c r="M269" i="1" s="1"/>
  <c r="M194" i="8"/>
  <c r="O269" i="1" s="1"/>
  <c r="N194" i="8"/>
  <c r="O194" i="8"/>
  <c r="P194" i="8"/>
  <c r="D195" i="8"/>
  <c r="D270" i="1" s="1"/>
  <c r="E195" i="8"/>
  <c r="E270" i="1" s="1"/>
  <c r="F195" i="8"/>
  <c r="F270" i="1" s="1"/>
  <c r="G195" i="8"/>
  <c r="H195" i="8"/>
  <c r="H270" i="1" s="1"/>
  <c r="I195" i="8"/>
  <c r="I270" i="1" s="1"/>
  <c r="J195" i="8"/>
  <c r="J270" i="1" s="1"/>
  <c r="K195" i="8"/>
  <c r="K270" i="1" s="1"/>
  <c r="L195" i="8"/>
  <c r="M270" i="1" s="1"/>
  <c r="M195" i="8"/>
  <c r="O270" i="1" s="1"/>
  <c r="N195" i="8"/>
  <c r="O195" i="8"/>
  <c r="P195" i="8"/>
  <c r="D196" i="8"/>
  <c r="D271" i="1" s="1"/>
  <c r="E196" i="8"/>
  <c r="E271" i="1" s="1"/>
  <c r="F196" i="8"/>
  <c r="F271" i="1" s="1"/>
  <c r="G196" i="8"/>
  <c r="H196" i="8"/>
  <c r="H271" i="1" s="1"/>
  <c r="I196" i="8"/>
  <c r="I271" i="1" s="1"/>
  <c r="J196" i="8"/>
  <c r="J271" i="1" s="1"/>
  <c r="K196" i="8"/>
  <c r="K271" i="1" s="1"/>
  <c r="L196" i="8"/>
  <c r="M271" i="1" s="1"/>
  <c r="M196" i="8"/>
  <c r="O271" i="1" s="1"/>
  <c r="N196" i="8"/>
  <c r="O196" i="8"/>
  <c r="P196" i="8"/>
  <c r="D197" i="8"/>
  <c r="D204" i="1" s="1"/>
  <c r="E197" i="8"/>
  <c r="E204" i="1" s="1"/>
  <c r="F197" i="8"/>
  <c r="F204" i="1" s="1"/>
  <c r="G197" i="8"/>
  <c r="H197" i="8"/>
  <c r="H204" i="1" s="1"/>
  <c r="I197" i="8"/>
  <c r="I204" i="1" s="1"/>
  <c r="J197" i="8"/>
  <c r="J204" i="1" s="1"/>
  <c r="K197" i="8"/>
  <c r="K204" i="1" s="1"/>
  <c r="L197" i="8"/>
  <c r="M204" i="1" s="1"/>
  <c r="M197" i="8"/>
  <c r="O204" i="1" s="1"/>
  <c r="N197" i="8"/>
  <c r="O197" i="8"/>
  <c r="P197" i="8"/>
  <c r="D198" i="8"/>
  <c r="D205" i="1" s="1"/>
  <c r="E198" i="8"/>
  <c r="E205" i="1" s="1"/>
  <c r="F198" i="8"/>
  <c r="F205" i="1" s="1"/>
  <c r="G198" i="8"/>
  <c r="H198" i="8"/>
  <c r="H205" i="1" s="1"/>
  <c r="I198" i="8"/>
  <c r="I205" i="1" s="1"/>
  <c r="J198" i="8"/>
  <c r="J205" i="1" s="1"/>
  <c r="K198" i="8"/>
  <c r="K205" i="1" s="1"/>
  <c r="L198" i="8"/>
  <c r="M205" i="1" s="1"/>
  <c r="M198" i="8"/>
  <c r="O205" i="1" s="1"/>
  <c r="N198" i="8"/>
  <c r="O198" i="8"/>
  <c r="P198" i="8"/>
  <c r="D199" i="8"/>
  <c r="D207" i="1" s="1"/>
  <c r="E199" i="8"/>
  <c r="E207" i="1" s="1"/>
  <c r="F199" i="8"/>
  <c r="F207" i="1" s="1"/>
  <c r="G199" i="8"/>
  <c r="H199" i="8"/>
  <c r="H207" i="1" s="1"/>
  <c r="I199" i="8"/>
  <c r="I207" i="1" s="1"/>
  <c r="J199" i="8"/>
  <c r="J207" i="1" s="1"/>
  <c r="K199" i="8"/>
  <c r="K207" i="1" s="1"/>
  <c r="L199" i="8"/>
  <c r="M207" i="1" s="1"/>
  <c r="M199" i="8"/>
  <c r="O207" i="1" s="1"/>
  <c r="N199" i="8"/>
  <c r="O199" i="8"/>
  <c r="P199" i="8"/>
  <c r="D200" i="8"/>
  <c r="D208" i="1" s="1"/>
  <c r="E200" i="8"/>
  <c r="E208" i="1" s="1"/>
  <c r="F200" i="8"/>
  <c r="F208" i="1" s="1"/>
  <c r="G200" i="8"/>
  <c r="H200" i="8"/>
  <c r="H208" i="1" s="1"/>
  <c r="I200" i="8"/>
  <c r="I208" i="1" s="1"/>
  <c r="J200" i="8"/>
  <c r="J208" i="1" s="1"/>
  <c r="K200" i="8"/>
  <c r="K208" i="1" s="1"/>
  <c r="L200" i="8"/>
  <c r="M208" i="1" s="1"/>
  <c r="M200" i="8"/>
  <c r="O208" i="1" s="1"/>
  <c r="N200" i="8"/>
  <c r="O200" i="8"/>
  <c r="P200" i="8"/>
  <c r="D201" i="8"/>
  <c r="D210" i="1" s="1"/>
  <c r="E201" i="8"/>
  <c r="E210" i="1" s="1"/>
  <c r="F201" i="8"/>
  <c r="F210" i="1" s="1"/>
  <c r="G201" i="8"/>
  <c r="H201" i="8"/>
  <c r="H210" i="1" s="1"/>
  <c r="H209" i="1" s="1"/>
  <c r="H39" i="2" s="1"/>
  <c r="I201" i="8"/>
  <c r="I210" i="1" s="1"/>
  <c r="I209" i="1" s="1"/>
  <c r="I39" i="2" s="1"/>
  <c r="J201" i="8"/>
  <c r="J210" i="1" s="1"/>
  <c r="K201" i="8"/>
  <c r="K210" i="1" s="1"/>
  <c r="L201" i="8"/>
  <c r="M210" i="1" s="1"/>
  <c r="M201" i="8"/>
  <c r="O210" i="1" s="1"/>
  <c r="N201" i="8"/>
  <c r="O201" i="8"/>
  <c r="P201" i="8"/>
  <c r="D202" i="8"/>
  <c r="D212" i="1" s="1"/>
  <c r="E202" i="8"/>
  <c r="E212" i="1" s="1"/>
  <c r="F202" i="8"/>
  <c r="F212" i="1" s="1"/>
  <c r="G202" i="8"/>
  <c r="H202" i="8"/>
  <c r="H212" i="1" s="1"/>
  <c r="I202" i="8"/>
  <c r="I212" i="1" s="1"/>
  <c r="J202" i="8"/>
  <c r="J212" i="1" s="1"/>
  <c r="K202" i="8"/>
  <c r="K212" i="1" s="1"/>
  <c r="L202" i="8"/>
  <c r="M212" i="1" s="1"/>
  <c r="M202" i="8"/>
  <c r="O212" i="1" s="1"/>
  <c r="N202" i="8"/>
  <c r="O202" i="8"/>
  <c r="P202" i="8"/>
  <c r="D203" i="8"/>
  <c r="D213" i="1" s="1"/>
  <c r="E203" i="8"/>
  <c r="E213" i="1" s="1"/>
  <c r="F203" i="8"/>
  <c r="F213" i="1" s="1"/>
  <c r="G203" i="8"/>
  <c r="H203" i="8"/>
  <c r="H213" i="1" s="1"/>
  <c r="I203" i="8"/>
  <c r="I213" i="1" s="1"/>
  <c r="J203" i="8"/>
  <c r="J213" i="1" s="1"/>
  <c r="K203" i="8"/>
  <c r="K213" i="1" s="1"/>
  <c r="L203" i="8"/>
  <c r="M213" i="1" s="1"/>
  <c r="M203" i="8"/>
  <c r="O213" i="1" s="1"/>
  <c r="N203" i="8"/>
  <c r="O203" i="8"/>
  <c r="P203" i="8"/>
  <c r="D204" i="8"/>
  <c r="D214" i="1" s="1"/>
  <c r="E204" i="8"/>
  <c r="E214" i="1" s="1"/>
  <c r="F204" i="8"/>
  <c r="F214" i="1" s="1"/>
  <c r="G204" i="8"/>
  <c r="H204" i="8"/>
  <c r="H214" i="1" s="1"/>
  <c r="I204" i="8"/>
  <c r="I214" i="1" s="1"/>
  <c r="J204" i="8"/>
  <c r="J214" i="1" s="1"/>
  <c r="K204" i="8"/>
  <c r="K214" i="1" s="1"/>
  <c r="L204" i="8"/>
  <c r="M214" i="1" s="1"/>
  <c r="M204" i="8"/>
  <c r="O214" i="1" s="1"/>
  <c r="N204" i="8"/>
  <c r="O204" i="8"/>
  <c r="P204" i="8"/>
  <c r="D205" i="8"/>
  <c r="D216" i="1" s="1"/>
  <c r="E205" i="8"/>
  <c r="E216" i="1" s="1"/>
  <c r="F205" i="8"/>
  <c r="F216" i="1" s="1"/>
  <c r="G205" i="8"/>
  <c r="H205" i="8"/>
  <c r="H216" i="1" s="1"/>
  <c r="I205" i="8"/>
  <c r="I216" i="1" s="1"/>
  <c r="J205" i="8"/>
  <c r="J216" i="1" s="1"/>
  <c r="K205" i="8"/>
  <c r="K216" i="1" s="1"/>
  <c r="L205" i="8"/>
  <c r="M216" i="1" s="1"/>
  <c r="M205" i="8"/>
  <c r="O216" i="1" s="1"/>
  <c r="N205" i="8"/>
  <c r="O205" i="8"/>
  <c r="P205" i="8"/>
  <c r="D206" i="8"/>
  <c r="D217" i="1" s="1"/>
  <c r="E206" i="8"/>
  <c r="E217" i="1" s="1"/>
  <c r="F206" i="8"/>
  <c r="F217" i="1" s="1"/>
  <c r="G206" i="8"/>
  <c r="H206" i="8"/>
  <c r="H217" i="1" s="1"/>
  <c r="I206" i="8"/>
  <c r="I217" i="1" s="1"/>
  <c r="J206" i="8"/>
  <c r="J217" i="1" s="1"/>
  <c r="K206" i="8"/>
  <c r="K217" i="1" s="1"/>
  <c r="L206" i="8"/>
  <c r="M217" i="1" s="1"/>
  <c r="M206" i="8"/>
  <c r="O217" i="1" s="1"/>
  <c r="N206" i="8"/>
  <c r="O206" i="8"/>
  <c r="P206" i="8"/>
  <c r="D207" i="8"/>
  <c r="D219" i="1" s="1"/>
  <c r="E207" i="8"/>
  <c r="E219" i="1" s="1"/>
  <c r="F207" i="8"/>
  <c r="F219" i="1" s="1"/>
  <c r="G207" i="8"/>
  <c r="H207" i="8"/>
  <c r="H219" i="1" s="1"/>
  <c r="I207" i="8"/>
  <c r="I219" i="1" s="1"/>
  <c r="J207" i="8"/>
  <c r="J219" i="1" s="1"/>
  <c r="K207" i="8"/>
  <c r="K219" i="1" s="1"/>
  <c r="L207" i="8"/>
  <c r="M219" i="1" s="1"/>
  <c r="M207" i="8"/>
  <c r="O219" i="1" s="1"/>
  <c r="N207" i="8"/>
  <c r="O207" i="8"/>
  <c r="P207" i="8"/>
  <c r="D208" i="8"/>
  <c r="D220" i="1" s="1"/>
  <c r="E208" i="8"/>
  <c r="E220" i="1" s="1"/>
  <c r="F208" i="8"/>
  <c r="F220" i="1" s="1"/>
  <c r="G208" i="8"/>
  <c r="H208" i="8"/>
  <c r="H220" i="1" s="1"/>
  <c r="I208" i="8"/>
  <c r="I220" i="1" s="1"/>
  <c r="J208" i="8"/>
  <c r="J220" i="1" s="1"/>
  <c r="K208" i="8"/>
  <c r="K220" i="1" s="1"/>
  <c r="L208" i="8"/>
  <c r="M220" i="1" s="1"/>
  <c r="M208" i="8"/>
  <c r="O220" i="1" s="1"/>
  <c r="N208" i="8"/>
  <c r="O208" i="8"/>
  <c r="P208" i="8"/>
  <c r="D209" i="8"/>
  <c r="D221" i="1" s="1"/>
  <c r="E209" i="8"/>
  <c r="E221" i="1" s="1"/>
  <c r="F209" i="8"/>
  <c r="F221" i="1" s="1"/>
  <c r="G209" i="8"/>
  <c r="H209" i="8"/>
  <c r="H221" i="1" s="1"/>
  <c r="I209" i="8"/>
  <c r="I221" i="1" s="1"/>
  <c r="J209" i="8"/>
  <c r="J221" i="1" s="1"/>
  <c r="K209" i="8"/>
  <c r="K221" i="1" s="1"/>
  <c r="L209" i="8"/>
  <c r="M221" i="1" s="1"/>
  <c r="M209" i="8"/>
  <c r="O221" i="1" s="1"/>
  <c r="N209" i="8"/>
  <c r="O209" i="8"/>
  <c r="P209" i="8"/>
  <c r="D210" i="8"/>
  <c r="D222" i="1" s="1"/>
  <c r="E210" i="8"/>
  <c r="E222" i="1" s="1"/>
  <c r="F210" i="8"/>
  <c r="F222" i="1" s="1"/>
  <c r="G210" i="8"/>
  <c r="H210" i="8"/>
  <c r="H222" i="1" s="1"/>
  <c r="I210" i="8"/>
  <c r="I222" i="1" s="1"/>
  <c r="J210" i="8"/>
  <c r="J222" i="1" s="1"/>
  <c r="K210" i="8"/>
  <c r="K222" i="1" s="1"/>
  <c r="L210" i="8"/>
  <c r="M222" i="1" s="1"/>
  <c r="M210" i="8"/>
  <c r="O222" i="1" s="1"/>
  <c r="N210" i="8"/>
  <c r="O210" i="8"/>
  <c r="P210" i="8"/>
  <c r="D211" i="8"/>
  <c r="D223" i="1" s="1"/>
  <c r="E211" i="8"/>
  <c r="E223" i="1" s="1"/>
  <c r="F211" i="8"/>
  <c r="F223" i="1" s="1"/>
  <c r="G211" i="8"/>
  <c r="H211" i="8"/>
  <c r="H223" i="1" s="1"/>
  <c r="I211" i="8"/>
  <c r="I223" i="1" s="1"/>
  <c r="J211" i="8"/>
  <c r="J223" i="1" s="1"/>
  <c r="K211" i="8"/>
  <c r="K223" i="1" s="1"/>
  <c r="L211" i="8"/>
  <c r="M223" i="1" s="1"/>
  <c r="M211" i="8"/>
  <c r="O223" i="1" s="1"/>
  <c r="N211" i="8"/>
  <c r="O211" i="8"/>
  <c r="P211" i="8"/>
  <c r="D212" i="8"/>
  <c r="D225" i="1" s="1"/>
  <c r="E212" i="8"/>
  <c r="E225" i="1" s="1"/>
  <c r="F212" i="8"/>
  <c r="F225" i="1" s="1"/>
  <c r="G212" i="8"/>
  <c r="H212" i="8"/>
  <c r="H225" i="1" s="1"/>
  <c r="I212" i="8"/>
  <c r="I225" i="1" s="1"/>
  <c r="J212" i="8"/>
  <c r="J225" i="1" s="1"/>
  <c r="K212" i="8"/>
  <c r="K225" i="1" s="1"/>
  <c r="L212" i="8"/>
  <c r="M225" i="1" s="1"/>
  <c r="M212" i="8"/>
  <c r="O225" i="1" s="1"/>
  <c r="N212" i="8"/>
  <c r="O212" i="8"/>
  <c r="P212" i="8"/>
  <c r="D213" i="8"/>
  <c r="D226" i="1" s="1"/>
  <c r="E213" i="8"/>
  <c r="E226" i="1" s="1"/>
  <c r="F213" i="8"/>
  <c r="F226" i="1" s="1"/>
  <c r="G213" i="8"/>
  <c r="H213" i="8"/>
  <c r="H226" i="1" s="1"/>
  <c r="I213" i="8"/>
  <c r="I226" i="1" s="1"/>
  <c r="J213" i="8"/>
  <c r="J226" i="1" s="1"/>
  <c r="K213" i="8"/>
  <c r="K226" i="1" s="1"/>
  <c r="L213" i="8"/>
  <c r="M226" i="1" s="1"/>
  <c r="M213" i="8"/>
  <c r="O226" i="1" s="1"/>
  <c r="N213" i="8"/>
  <c r="O213" i="8"/>
  <c r="P213" i="8"/>
  <c r="D214" i="8"/>
  <c r="D228" i="1" s="1"/>
  <c r="E214" i="8"/>
  <c r="E228" i="1" s="1"/>
  <c r="F214" i="8"/>
  <c r="F228" i="1" s="1"/>
  <c r="G214" i="8"/>
  <c r="H214" i="8"/>
  <c r="H228" i="1" s="1"/>
  <c r="I214" i="8"/>
  <c r="I228" i="1" s="1"/>
  <c r="J214" i="8"/>
  <c r="J228" i="1" s="1"/>
  <c r="K214" i="8"/>
  <c r="K228" i="1" s="1"/>
  <c r="L214" i="8"/>
  <c r="M228" i="1" s="1"/>
  <c r="M214" i="8"/>
  <c r="O228" i="1" s="1"/>
  <c r="N214" i="8"/>
  <c r="O214" i="8"/>
  <c r="P214" i="8"/>
  <c r="D215" i="8"/>
  <c r="D229" i="1" s="1"/>
  <c r="E215" i="8"/>
  <c r="E229" i="1" s="1"/>
  <c r="F215" i="8"/>
  <c r="F229" i="1" s="1"/>
  <c r="G215" i="8"/>
  <c r="H215" i="8"/>
  <c r="H229" i="1" s="1"/>
  <c r="I215" i="8"/>
  <c r="I229" i="1" s="1"/>
  <c r="J215" i="8"/>
  <c r="J229" i="1" s="1"/>
  <c r="K215" i="8"/>
  <c r="K229" i="1" s="1"/>
  <c r="L215" i="8"/>
  <c r="M229" i="1" s="1"/>
  <c r="M215" i="8"/>
  <c r="O229" i="1" s="1"/>
  <c r="N215" i="8"/>
  <c r="O215" i="8"/>
  <c r="P215" i="8"/>
  <c r="D216" i="8"/>
  <c r="D230" i="1" s="1"/>
  <c r="E216" i="8"/>
  <c r="E230" i="1" s="1"/>
  <c r="F216" i="8"/>
  <c r="F230" i="1" s="1"/>
  <c r="G216" i="8"/>
  <c r="H216" i="8"/>
  <c r="H230" i="1" s="1"/>
  <c r="I216" i="8"/>
  <c r="I230" i="1" s="1"/>
  <c r="J216" i="8"/>
  <c r="J230" i="1" s="1"/>
  <c r="K216" i="8"/>
  <c r="K230" i="1" s="1"/>
  <c r="L216" i="8"/>
  <c r="M230" i="1" s="1"/>
  <c r="M216" i="8"/>
  <c r="O230" i="1" s="1"/>
  <c r="N216" i="8"/>
  <c r="O216" i="8"/>
  <c r="P216" i="8"/>
  <c r="D217" i="8"/>
  <c r="D232" i="1" s="1"/>
  <c r="E217" i="8"/>
  <c r="E232" i="1" s="1"/>
  <c r="F217" i="8"/>
  <c r="F232" i="1" s="1"/>
  <c r="G217" i="8"/>
  <c r="H217" i="8"/>
  <c r="H232" i="1" s="1"/>
  <c r="H231" i="1" s="1"/>
  <c r="H45" i="2" s="1"/>
  <c r="I217" i="8"/>
  <c r="I232" i="1" s="1"/>
  <c r="I231" i="1" s="1"/>
  <c r="I45" i="2" s="1"/>
  <c r="J217" i="8"/>
  <c r="J232" i="1" s="1"/>
  <c r="K217" i="8"/>
  <c r="K232" i="1" s="1"/>
  <c r="L217" i="8"/>
  <c r="M232" i="1" s="1"/>
  <c r="M217" i="8"/>
  <c r="O232" i="1" s="1"/>
  <c r="N217" i="8"/>
  <c r="O217" i="8"/>
  <c r="P217" i="8"/>
  <c r="D218" i="8"/>
  <c r="D234" i="1" s="1"/>
  <c r="E218" i="8"/>
  <c r="E234" i="1" s="1"/>
  <c r="F218" i="8"/>
  <c r="F234" i="1" s="1"/>
  <c r="G218" i="8"/>
  <c r="H218" i="8"/>
  <c r="H234" i="1" s="1"/>
  <c r="I218" i="8"/>
  <c r="I234" i="1" s="1"/>
  <c r="J218" i="8"/>
  <c r="J234" i="1" s="1"/>
  <c r="K218" i="8"/>
  <c r="K234" i="1" s="1"/>
  <c r="L218" i="8"/>
  <c r="M234" i="1" s="1"/>
  <c r="M218" i="8"/>
  <c r="O234" i="1" s="1"/>
  <c r="N218" i="8"/>
  <c r="O218" i="8"/>
  <c r="P218" i="8"/>
  <c r="D219" i="8"/>
  <c r="D235" i="1" s="1"/>
  <c r="E219" i="8"/>
  <c r="E235" i="1" s="1"/>
  <c r="F219" i="8"/>
  <c r="F235" i="1" s="1"/>
  <c r="G219" i="8"/>
  <c r="H219" i="8"/>
  <c r="H235" i="1" s="1"/>
  <c r="I219" i="8"/>
  <c r="I235" i="1" s="1"/>
  <c r="J219" i="8"/>
  <c r="J235" i="1" s="1"/>
  <c r="K219" i="8"/>
  <c r="K235" i="1" s="1"/>
  <c r="L219" i="8"/>
  <c r="M235" i="1" s="1"/>
  <c r="M219" i="8"/>
  <c r="O235" i="1" s="1"/>
  <c r="N219" i="8"/>
  <c r="O219" i="8"/>
  <c r="P219" i="8"/>
  <c r="D220" i="8"/>
  <c r="D237" i="1" s="1"/>
  <c r="E220" i="8"/>
  <c r="E237" i="1" s="1"/>
  <c r="F220" i="8"/>
  <c r="F237" i="1" s="1"/>
  <c r="G220" i="8"/>
  <c r="H220" i="8"/>
  <c r="H237" i="1" s="1"/>
  <c r="H236" i="1" s="1"/>
  <c r="H47" i="2" s="1"/>
  <c r="I220" i="8"/>
  <c r="I237" i="1" s="1"/>
  <c r="I236" i="1" s="1"/>
  <c r="I47" i="2" s="1"/>
  <c r="J220" i="8"/>
  <c r="J237" i="1" s="1"/>
  <c r="K220" i="8"/>
  <c r="K237" i="1" s="1"/>
  <c r="L220" i="8"/>
  <c r="M237" i="1" s="1"/>
  <c r="M220" i="8"/>
  <c r="O237" i="1" s="1"/>
  <c r="N220" i="8"/>
  <c r="O220" i="8"/>
  <c r="P220" i="8"/>
  <c r="D221" i="8"/>
  <c r="D239" i="1" s="1"/>
  <c r="E221" i="8"/>
  <c r="E239" i="1" s="1"/>
  <c r="F221" i="8"/>
  <c r="F239" i="1" s="1"/>
  <c r="G221" i="8"/>
  <c r="H221" i="8"/>
  <c r="H239" i="1" s="1"/>
  <c r="I221" i="8"/>
  <c r="I239" i="1" s="1"/>
  <c r="J221" i="8"/>
  <c r="J239" i="1" s="1"/>
  <c r="K221" i="8"/>
  <c r="K239" i="1" s="1"/>
  <c r="L221" i="8"/>
  <c r="M239" i="1" s="1"/>
  <c r="M221" i="8"/>
  <c r="O239" i="1" s="1"/>
  <c r="N221" i="8"/>
  <c r="O221" i="8"/>
  <c r="P221" i="8"/>
  <c r="D222" i="8"/>
  <c r="D240" i="1" s="1"/>
  <c r="E222" i="8"/>
  <c r="E240" i="1" s="1"/>
  <c r="F222" i="8"/>
  <c r="F240" i="1" s="1"/>
  <c r="G222" i="8"/>
  <c r="H222" i="8"/>
  <c r="H240" i="1" s="1"/>
  <c r="I222" i="8"/>
  <c r="I240" i="1" s="1"/>
  <c r="J222" i="8"/>
  <c r="J240" i="1" s="1"/>
  <c r="K222" i="8"/>
  <c r="K240" i="1" s="1"/>
  <c r="L222" i="8"/>
  <c r="M240" i="1" s="1"/>
  <c r="M222" i="8"/>
  <c r="O240" i="1" s="1"/>
  <c r="N222" i="8"/>
  <c r="O222" i="8"/>
  <c r="P222" i="8"/>
  <c r="D223" i="8"/>
  <c r="D182" i="1" s="1"/>
  <c r="E223" i="8"/>
  <c r="E182" i="1" s="1"/>
  <c r="F223" i="8"/>
  <c r="F182" i="1" s="1"/>
  <c r="G223" i="8"/>
  <c r="H223" i="8"/>
  <c r="H182" i="1" s="1"/>
  <c r="I223" i="8"/>
  <c r="I182" i="1" s="1"/>
  <c r="J223" i="8"/>
  <c r="J182" i="1" s="1"/>
  <c r="K223" i="8"/>
  <c r="K182" i="1" s="1"/>
  <c r="L223" i="8"/>
  <c r="M182" i="1" s="1"/>
  <c r="M223" i="8"/>
  <c r="O182" i="1" s="1"/>
  <c r="N223" i="8"/>
  <c r="O223" i="8"/>
  <c r="P223" i="8"/>
  <c r="D224" i="8"/>
  <c r="D183" i="1" s="1"/>
  <c r="E224" i="8"/>
  <c r="E183" i="1" s="1"/>
  <c r="F224" i="8"/>
  <c r="F183" i="1" s="1"/>
  <c r="G224" i="8"/>
  <c r="H224" i="8"/>
  <c r="H183" i="1" s="1"/>
  <c r="I224" i="8"/>
  <c r="I183" i="1" s="1"/>
  <c r="J224" i="8"/>
  <c r="J183" i="1" s="1"/>
  <c r="K224" i="8"/>
  <c r="K183" i="1" s="1"/>
  <c r="L224" i="8"/>
  <c r="M183" i="1" s="1"/>
  <c r="M224" i="8"/>
  <c r="O183" i="1" s="1"/>
  <c r="N224" i="8"/>
  <c r="O224" i="8"/>
  <c r="P224" i="8"/>
  <c r="D225" i="8"/>
  <c r="D184" i="1" s="1"/>
  <c r="E225" i="8"/>
  <c r="E184" i="1" s="1"/>
  <c r="F225" i="8"/>
  <c r="F184" i="1" s="1"/>
  <c r="G225" i="8"/>
  <c r="H225" i="8"/>
  <c r="H184" i="1" s="1"/>
  <c r="I225" i="8"/>
  <c r="I184" i="1" s="1"/>
  <c r="J225" i="8"/>
  <c r="J184" i="1" s="1"/>
  <c r="K225" i="8"/>
  <c r="K184" i="1" s="1"/>
  <c r="L225" i="8"/>
  <c r="M184" i="1" s="1"/>
  <c r="M225" i="8"/>
  <c r="O184" i="1" s="1"/>
  <c r="N225" i="8"/>
  <c r="O225" i="8"/>
  <c r="P225" i="8"/>
  <c r="D226" i="8"/>
  <c r="D186" i="1" s="1"/>
  <c r="E226" i="8"/>
  <c r="E186" i="1" s="1"/>
  <c r="F226" i="8"/>
  <c r="F186" i="1" s="1"/>
  <c r="G226" i="8"/>
  <c r="H226" i="8"/>
  <c r="H186" i="1" s="1"/>
  <c r="I226" i="8"/>
  <c r="I186" i="1" s="1"/>
  <c r="J226" i="8"/>
  <c r="J186" i="1" s="1"/>
  <c r="K226" i="8"/>
  <c r="K186" i="1" s="1"/>
  <c r="L226" i="8"/>
  <c r="M186" i="1" s="1"/>
  <c r="M226" i="8"/>
  <c r="O186" i="1" s="1"/>
  <c r="N226" i="8"/>
  <c r="O226" i="8"/>
  <c r="P226" i="8"/>
  <c r="D227" i="8"/>
  <c r="D187" i="1" s="1"/>
  <c r="E227" i="8"/>
  <c r="E187" i="1" s="1"/>
  <c r="F227" i="8"/>
  <c r="F187" i="1" s="1"/>
  <c r="G227" i="8"/>
  <c r="H227" i="8"/>
  <c r="H187" i="1" s="1"/>
  <c r="I227" i="8"/>
  <c r="I187" i="1" s="1"/>
  <c r="J227" i="8"/>
  <c r="J187" i="1" s="1"/>
  <c r="K227" i="8"/>
  <c r="K187" i="1" s="1"/>
  <c r="L227" i="8"/>
  <c r="M187" i="1" s="1"/>
  <c r="M227" i="8"/>
  <c r="O187" i="1" s="1"/>
  <c r="N227" i="8"/>
  <c r="O227" i="8"/>
  <c r="P227" i="8"/>
  <c r="D228" i="8"/>
  <c r="D188" i="1" s="1"/>
  <c r="E228" i="8"/>
  <c r="E188" i="1" s="1"/>
  <c r="F228" i="8"/>
  <c r="F188" i="1" s="1"/>
  <c r="G228" i="8"/>
  <c r="H228" i="8"/>
  <c r="H188" i="1" s="1"/>
  <c r="I228" i="8"/>
  <c r="I188" i="1" s="1"/>
  <c r="J228" i="8"/>
  <c r="J188" i="1" s="1"/>
  <c r="K228" i="8"/>
  <c r="K188" i="1" s="1"/>
  <c r="L228" i="8"/>
  <c r="M188" i="1" s="1"/>
  <c r="M228" i="8"/>
  <c r="O188" i="1" s="1"/>
  <c r="N228" i="8"/>
  <c r="O228" i="8"/>
  <c r="P228" i="8"/>
  <c r="D229" i="8"/>
  <c r="D189" i="1" s="1"/>
  <c r="E229" i="8"/>
  <c r="E189" i="1" s="1"/>
  <c r="F229" i="8"/>
  <c r="F189" i="1" s="1"/>
  <c r="G229" i="8"/>
  <c r="H229" i="8"/>
  <c r="H189" i="1" s="1"/>
  <c r="I229" i="8"/>
  <c r="I189" i="1" s="1"/>
  <c r="J229" i="8"/>
  <c r="J189" i="1" s="1"/>
  <c r="K229" i="8"/>
  <c r="K189" i="1" s="1"/>
  <c r="L229" i="8"/>
  <c r="M189" i="1" s="1"/>
  <c r="M229" i="8"/>
  <c r="O189" i="1" s="1"/>
  <c r="N229" i="8"/>
  <c r="O229" i="8"/>
  <c r="P229" i="8"/>
  <c r="D230" i="8"/>
  <c r="D190" i="1" s="1"/>
  <c r="E230" i="8"/>
  <c r="E190" i="1" s="1"/>
  <c r="F230" i="8"/>
  <c r="F190" i="1" s="1"/>
  <c r="G230" i="8"/>
  <c r="H230" i="8"/>
  <c r="H190" i="1" s="1"/>
  <c r="I230" i="8"/>
  <c r="I190" i="1" s="1"/>
  <c r="J230" i="8"/>
  <c r="J190" i="1" s="1"/>
  <c r="K230" i="8"/>
  <c r="K190" i="1" s="1"/>
  <c r="L230" i="8"/>
  <c r="M190" i="1" s="1"/>
  <c r="M230" i="8"/>
  <c r="O190" i="1" s="1"/>
  <c r="N230" i="8"/>
  <c r="O230" i="8"/>
  <c r="P230" i="8"/>
  <c r="D231" i="8"/>
  <c r="D192" i="1" s="1"/>
  <c r="E231" i="8"/>
  <c r="E192" i="1" s="1"/>
  <c r="F231" i="8"/>
  <c r="F192" i="1" s="1"/>
  <c r="G231" i="8"/>
  <c r="H231" i="8"/>
  <c r="H192" i="1" s="1"/>
  <c r="I231" i="8"/>
  <c r="I192" i="1" s="1"/>
  <c r="J231" i="8"/>
  <c r="J192" i="1" s="1"/>
  <c r="K231" i="8"/>
  <c r="K192" i="1" s="1"/>
  <c r="L231" i="8"/>
  <c r="M192" i="1" s="1"/>
  <c r="M231" i="8"/>
  <c r="O192" i="1" s="1"/>
  <c r="N231" i="8"/>
  <c r="O231" i="8"/>
  <c r="P231" i="8"/>
  <c r="D232" i="8"/>
  <c r="D193" i="1" s="1"/>
  <c r="E232" i="8"/>
  <c r="E193" i="1" s="1"/>
  <c r="F232" i="8"/>
  <c r="F193" i="1" s="1"/>
  <c r="G232" i="8"/>
  <c r="H232" i="8"/>
  <c r="H193" i="1" s="1"/>
  <c r="I232" i="8"/>
  <c r="I193" i="1" s="1"/>
  <c r="J232" i="8"/>
  <c r="J193" i="1" s="1"/>
  <c r="K232" i="8"/>
  <c r="K193" i="1" s="1"/>
  <c r="L232" i="8"/>
  <c r="M193" i="1" s="1"/>
  <c r="M232" i="8"/>
  <c r="O193" i="1" s="1"/>
  <c r="N232" i="8"/>
  <c r="O232" i="8"/>
  <c r="P232" i="8"/>
  <c r="D233" i="8"/>
  <c r="D195" i="1" s="1"/>
  <c r="E233" i="8"/>
  <c r="E195" i="1" s="1"/>
  <c r="F233" i="8"/>
  <c r="F195" i="1" s="1"/>
  <c r="G233" i="8"/>
  <c r="H233" i="8"/>
  <c r="H195" i="1" s="1"/>
  <c r="I233" i="8"/>
  <c r="I195" i="1" s="1"/>
  <c r="J233" i="8"/>
  <c r="J195" i="1" s="1"/>
  <c r="K233" i="8"/>
  <c r="K195" i="1" s="1"/>
  <c r="L233" i="8"/>
  <c r="M195" i="1" s="1"/>
  <c r="M233" i="8"/>
  <c r="O195" i="1" s="1"/>
  <c r="N233" i="8"/>
  <c r="O233" i="8"/>
  <c r="P233" i="8"/>
  <c r="D234" i="8"/>
  <c r="D196" i="1" s="1"/>
  <c r="E234" i="8"/>
  <c r="E196" i="1" s="1"/>
  <c r="F234" i="8"/>
  <c r="F196" i="1" s="1"/>
  <c r="G234" i="8"/>
  <c r="H234" i="8"/>
  <c r="H196" i="1" s="1"/>
  <c r="I234" i="8"/>
  <c r="I196" i="1" s="1"/>
  <c r="J234" i="8"/>
  <c r="J196" i="1" s="1"/>
  <c r="K234" i="8"/>
  <c r="K196" i="1" s="1"/>
  <c r="L234" i="8"/>
  <c r="M196" i="1" s="1"/>
  <c r="M234" i="8"/>
  <c r="O196" i="1" s="1"/>
  <c r="N234" i="8"/>
  <c r="O234" i="8"/>
  <c r="P234" i="8"/>
  <c r="D235" i="8"/>
  <c r="D197" i="1" s="1"/>
  <c r="E235" i="8"/>
  <c r="E197" i="1" s="1"/>
  <c r="F235" i="8"/>
  <c r="F197" i="1" s="1"/>
  <c r="G235" i="8"/>
  <c r="H235" i="8"/>
  <c r="H197" i="1" s="1"/>
  <c r="I235" i="8"/>
  <c r="I197" i="1" s="1"/>
  <c r="J235" i="8"/>
  <c r="J197" i="1" s="1"/>
  <c r="K235" i="8"/>
  <c r="K197" i="1" s="1"/>
  <c r="L235" i="8"/>
  <c r="M197" i="1" s="1"/>
  <c r="M235" i="8"/>
  <c r="O197" i="1" s="1"/>
  <c r="N235" i="8"/>
  <c r="O235" i="8"/>
  <c r="P235" i="8"/>
  <c r="D236" i="8"/>
  <c r="D198" i="1" s="1"/>
  <c r="E236" i="8"/>
  <c r="E198" i="1" s="1"/>
  <c r="F236" i="8"/>
  <c r="F198" i="1" s="1"/>
  <c r="G236" i="8"/>
  <c r="H236" i="8"/>
  <c r="H198" i="1" s="1"/>
  <c r="I236" i="8"/>
  <c r="I198" i="1" s="1"/>
  <c r="J236" i="8"/>
  <c r="J198" i="1" s="1"/>
  <c r="K236" i="8"/>
  <c r="K198" i="1" s="1"/>
  <c r="L236" i="8"/>
  <c r="M198" i="1" s="1"/>
  <c r="M236" i="8"/>
  <c r="O198" i="1" s="1"/>
  <c r="N236" i="8"/>
  <c r="O236" i="8"/>
  <c r="P236" i="8"/>
  <c r="D237" i="8"/>
  <c r="D199" i="1" s="1"/>
  <c r="E237" i="8"/>
  <c r="E199" i="1" s="1"/>
  <c r="F237" i="8"/>
  <c r="F199" i="1" s="1"/>
  <c r="G237" i="8"/>
  <c r="H237" i="8"/>
  <c r="H199" i="1" s="1"/>
  <c r="I237" i="8"/>
  <c r="I199" i="1" s="1"/>
  <c r="J237" i="8"/>
  <c r="J199" i="1" s="1"/>
  <c r="K237" i="8"/>
  <c r="K199" i="1" s="1"/>
  <c r="L237" i="8"/>
  <c r="M199" i="1" s="1"/>
  <c r="M237" i="8"/>
  <c r="O199" i="1" s="1"/>
  <c r="N237" i="8"/>
  <c r="O237" i="8"/>
  <c r="P237" i="8"/>
  <c r="D238" i="8"/>
  <c r="D201" i="1" s="1"/>
  <c r="E238" i="8"/>
  <c r="E201" i="1" s="1"/>
  <c r="F238" i="8"/>
  <c r="F201" i="1" s="1"/>
  <c r="G238" i="8"/>
  <c r="H238" i="8"/>
  <c r="H201" i="1" s="1"/>
  <c r="I238" i="8"/>
  <c r="I201" i="1" s="1"/>
  <c r="J238" i="8"/>
  <c r="J201" i="1" s="1"/>
  <c r="K238" i="8"/>
  <c r="K201" i="1" s="1"/>
  <c r="L238" i="8"/>
  <c r="M201" i="1" s="1"/>
  <c r="M238" i="8"/>
  <c r="O201" i="1" s="1"/>
  <c r="N238" i="8"/>
  <c r="O238" i="8"/>
  <c r="P238" i="8"/>
  <c r="D239" i="8"/>
  <c r="D202" i="1" s="1"/>
  <c r="E239" i="8"/>
  <c r="E202" i="1" s="1"/>
  <c r="F239" i="8"/>
  <c r="F202" i="1" s="1"/>
  <c r="G239" i="8"/>
  <c r="H239" i="8"/>
  <c r="H202" i="1" s="1"/>
  <c r="I239" i="8"/>
  <c r="I202" i="1" s="1"/>
  <c r="J239" i="8"/>
  <c r="J202" i="1" s="1"/>
  <c r="K239" i="8"/>
  <c r="K202" i="1" s="1"/>
  <c r="L239" i="8"/>
  <c r="M202" i="1" s="1"/>
  <c r="M239" i="8"/>
  <c r="O202" i="1" s="1"/>
  <c r="N239" i="8"/>
  <c r="O239" i="8"/>
  <c r="P239" i="8"/>
  <c r="G3" i="8"/>
  <c r="H3" i="8"/>
  <c r="H7" i="1" s="1"/>
  <c r="I3" i="8"/>
  <c r="I7" i="1" s="1"/>
  <c r="I6" i="1" s="1"/>
  <c r="J3" i="8"/>
  <c r="J7" i="1" s="1"/>
  <c r="J6" i="1" s="1"/>
  <c r="K3" i="8"/>
  <c r="K7" i="1" s="1"/>
  <c r="K6" i="1" s="1"/>
  <c r="L3" i="8"/>
  <c r="M7" i="1" s="1"/>
  <c r="M6" i="1" s="1"/>
  <c r="M3" i="8"/>
  <c r="O7" i="1" s="1"/>
  <c r="O6" i="1" s="1"/>
  <c r="N3" i="8"/>
  <c r="O3" i="8"/>
  <c r="P3" i="8"/>
  <c r="E3" i="8"/>
  <c r="F3" i="8"/>
  <c r="F7" i="1" s="1"/>
  <c r="D3" i="8"/>
  <c r="D7" i="1" s="1"/>
  <c r="D6" i="1" s="1"/>
  <c r="P20" i="1" l="1"/>
  <c r="P16" i="1"/>
  <c r="P22" i="1"/>
  <c r="P18" i="1"/>
  <c r="P17" i="1"/>
  <c r="P23" i="1"/>
  <c r="P19" i="1"/>
  <c r="P15" i="1"/>
  <c r="G15" i="1"/>
  <c r="G10" i="1"/>
  <c r="G9" i="1"/>
  <c r="L106" i="1"/>
  <c r="P132" i="1"/>
  <c r="P128" i="1"/>
  <c r="P106" i="1"/>
  <c r="N132" i="1"/>
  <c r="N128" i="1"/>
  <c r="N106" i="1"/>
  <c r="G23" i="1"/>
  <c r="L138" i="1"/>
  <c r="N137" i="1"/>
  <c r="L134" i="1"/>
  <c r="N133" i="1"/>
  <c r="L130" i="1"/>
  <c r="N129" i="1"/>
  <c r="L126" i="1"/>
  <c r="G27" i="1"/>
  <c r="G22" i="1"/>
  <c r="G18" i="1"/>
  <c r="L137" i="1"/>
  <c r="L133" i="1"/>
  <c r="L129" i="1"/>
  <c r="O233" i="1"/>
  <c r="I233" i="1"/>
  <c r="E233" i="1"/>
  <c r="K224" i="1"/>
  <c r="M206" i="1"/>
  <c r="D206" i="1"/>
  <c r="J203" i="1"/>
  <c r="G275" i="1"/>
  <c r="G138" i="1"/>
  <c r="P137" i="1"/>
  <c r="G134" i="1"/>
  <c r="P133" i="1"/>
  <c r="G130" i="1"/>
  <c r="P129" i="1"/>
  <c r="G126" i="1"/>
  <c r="G121" i="1"/>
  <c r="G117" i="1"/>
  <c r="G113" i="1"/>
  <c r="G108" i="1"/>
  <c r="G103" i="1"/>
  <c r="G98" i="1"/>
  <c r="G94" i="1"/>
  <c r="G89" i="1"/>
  <c r="G85" i="1"/>
  <c r="G80" i="1"/>
  <c r="G76" i="1"/>
  <c r="N71" i="1"/>
  <c r="G71" i="1"/>
  <c r="G67" i="1"/>
  <c r="G63" i="1"/>
  <c r="N58" i="1"/>
  <c r="G58" i="1"/>
  <c r="G54" i="1"/>
  <c r="G49" i="1"/>
  <c r="G45" i="1"/>
  <c r="G36" i="1"/>
  <c r="G32" i="1"/>
  <c r="G28" i="1"/>
  <c r="G19" i="1"/>
  <c r="M238" i="1"/>
  <c r="H238" i="1"/>
  <c r="H48" i="2" s="1"/>
  <c r="D238" i="1"/>
  <c r="K233" i="1"/>
  <c r="K227" i="1"/>
  <c r="O224" i="1"/>
  <c r="I224" i="1"/>
  <c r="I43" i="2" s="1"/>
  <c r="J218" i="1"/>
  <c r="H215" i="1"/>
  <c r="H41" i="2" s="1"/>
  <c r="K211" i="1"/>
  <c r="J206" i="1"/>
  <c r="M203" i="1"/>
  <c r="H203" i="1"/>
  <c r="H37" i="2" s="1"/>
  <c r="D203" i="1"/>
  <c r="J265" i="1"/>
  <c r="H262" i="1"/>
  <c r="H54" i="2" s="1"/>
  <c r="M257" i="1"/>
  <c r="D257" i="1"/>
  <c r="O251" i="1"/>
  <c r="I251" i="1"/>
  <c r="I52" i="2" s="1"/>
  <c r="E251" i="1"/>
  <c r="K244" i="1"/>
  <c r="O241" i="1"/>
  <c r="I241" i="1"/>
  <c r="I50" i="2" s="1"/>
  <c r="E241" i="1"/>
  <c r="M177" i="1"/>
  <c r="H177" i="1"/>
  <c r="H29" i="2" s="1"/>
  <c r="D177" i="1"/>
  <c r="O171" i="1"/>
  <c r="I171" i="1"/>
  <c r="I28" i="2" s="1"/>
  <c r="E171" i="1"/>
  <c r="O166" i="1"/>
  <c r="I166" i="1"/>
  <c r="E166" i="1"/>
  <c r="O157" i="1"/>
  <c r="I157" i="1"/>
  <c r="I26" i="2" s="1"/>
  <c r="E157" i="1"/>
  <c r="J146" i="1"/>
  <c r="K140" i="1"/>
  <c r="J287" i="1"/>
  <c r="O283" i="1"/>
  <c r="I283" i="1"/>
  <c r="I60" i="2" s="1"/>
  <c r="M279" i="1"/>
  <c r="H279" i="1"/>
  <c r="H59" i="2" s="1"/>
  <c r="D279" i="1"/>
  <c r="O272" i="1"/>
  <c r="I272" i="1"/>
  <c r="E272" i="1"/>
  <c r="N125" i="1"/>
  <c r="M124" i="1"/>
  <c r="H124" i="1"/>
  <c r="D124" i="1"/>
  <c r="J109" i="1"/>
  <c r="J104" i="1"/>
  <c r="O100" i="1"/>
  <c r="I100" i="1"/>
  <c r="I17" i="2" s="1"/>
  <c r="E100" i="1"/>
  <c r="O91" i="1"/>
  <c r="I91" i="1"/>
  <c r="E91" i="1"/>
  <c r="M83" i="1"/>
  <c r="D83" i="1"/>
  <c r="M74" i="1"/>
  <c r="D74" i="1"/>
  <c r="O60" i="1"/>
  <c r="I60" i="1"/>
  <c r="I13" i="2" s="1"/>
  <c r="E60" i="1"/>
  <c r="O51" i="1"/>
  <c r="I51" i="1"/>
  <c r="E51" i="1"/>
  <c r="G48" i="1"/>
  <c r="G44" i="1"/>
  <c r="K40" i="1"/>
  <c r="G39" i="1"/>
  <c r="G35" i="1"/>
  <c r="G31" i="1"/>
  <c r="J24" i="1"/>
  <c r="M13" i="1"/>
  <c r="G14" i="1"/>
  <c r="D13" i="1"/>
  <c r="J200" i="1"/>
  <c r="K238" i="1"/>
  <c r="J233" i="1"/>
  <c r="J227" i="1"/>
  <c r="M224" i="1"/>
  <c r="O218" i="1"/>
  <c r="I218" i="1"/>
  <c r="E218" i="1"/>
  <c r="J211" i="1"/>
  <c r="O206" i="1"/>
  <c r="E206" i="1"/>
  <c r="K203" i="1"/>
  <c r="O265" i="1"/>
  <c r="I265" i="1"/>
  <c r="E265" i="1"/>
  <c r="K257" i="1"/>
  <c r="M251" i="1"/>
  <c r="H251" i="1"/>
  <c r="H52" i="2" s="1"/>
  <c r="D251" i="1"/>
  <c r="J244" i="1"/>
  <c r="M241" i="1"/>
  <c r="D241" i="1"/>
  <c r="K177" i="1"/>
  <c r="M171" i="1"/>
  <c r="H171" i="1"/>
  <c r="D171" i="1"/>
  <c r="F171" i="1" s="1"/>
  <c r="M166" i="1"/>
  <c r="H166" i="1"/>
  <c r="H27" i="2" s="1"/>
  <c r="D166" i="1"/>
  <c r="M157" i="1"/>
  <c r="H157" i="1"/>
  <c r="D157" i="1"/>
  <c r="O146" i="1"/>
  <c r="I146" i="1"/>
  <c r="E146" i="1"/>
  <c r="J140" i="1"/>
  <c r="O287" i="1"/>
  <c r="I287" i="1"/>
  <c r="I61" i="2" s="1"/>
  <c r="E287" i="1"/>
  <c r="M283" i="1"/>
  <c r="D283" i="1"/>
  <c r="K279" i="1"/>
  <c r="M272" i="1"/>
  <c r="H272" i="1"/>
  <c r="D272" i="1"/>
  <c r="L125" i="1"/>
  <c r="K124" i="1"/>
  <c r="O109" i="1"/>
  <c r="I109" i="1"/>
  <c r="E109" i="1"/>
  <c r="O104" i="1"/>
  <c r="I104" i="1"/>
  <c r="E104" i="1"/>
  <c r="M100" i="1"/>
  <c r="D100" i="1"/>
  <c r="M91" i="1"/>
  <c r="D91" i="1"/>
  <c r="K83" i="1"/>
  <c r="K74" i="1"/>
  <c r="M60" i="1"/>
  <c r="D60" i="1"/>
  <c r="M51" i="1"/>
  <c r="D51" i="1"/>
  <c r="J40" i="1"/>
  <c r="O24" i="1"/>
  <c r="I24" i="1"/>
  <c r="I9" i="2" s="1"/>
  <c r="E24" i="1"/>
  <c r="K13" i="1"/>
  <c r="I200" i="1"/>
  <c r="E200" i="1"/>
  <c r="J238" i="1"/>
  <c r="O227" i="1"/>
  <c r="I227" i="1"/>
  <c r="I44" i="2" s="1"/>
  <c r="E227" i="1"/>
  <c r="M218" i="1"/>
  <c r="H218" i="1"/>
  <c r="D218" i="1"/>
  <c r="O211" i="1"/>
  <c r="I211" i="1"/>
  <c r="E211" i="1"/>
  <c r="M265" i="1"/>
  <c r="H265" i="1"/>
  <c r="H55" i="2" s="1"/>
  <c r="D265" i="1"/>
  <c r="J257" i="1"/>
  <c r="K251" i="1"/>
  <c r="O244" i="1"/>
  <c r="I244" i="1"/>
  <c r="E244" i="1"/>
  <c r="K241" i="1"/>
  <c r="J177" i="1"/>
  <c r="K171" i="1"/>
  <c r="K166" i="1"/>
  <c r="K157" i="1"/>
  <c r="M146" i="1"/>
  <c r="H146" i="1"/>
  <c r="H24" i="2" s="1"/>
  <c r="D146" i="1"/>
  <c r="O140" i="1"/>
  <c r="I140" i="1"/>
  <c r="I23" i="2" s="1"/>
  <c r="E140" i="1"/>
  <c r="M287" i="1"/>
  <c r="D287" i="1"/>
  <c r="K283" i="1"/>
  <c r="J279" i="1"/>
  <c r="K272" i="1"/>
  <c r="J124" i="1"/>
  <c r="M109" i="1"/>
  <c r="H109" i="1"/>
  <c r="D109" i="1"/>
  <c r="M104" i="1"/>
  <c r="D104" i="1"/>
  <c r="K100" i="1"/>
  <c r="K91" i="1"/>
  <c r="J83" i="1"/>
  <c r="J74" i="1"/>
  <c r="K60" i="1"/>
  <c r="K51" i="1"/>
  <c r="O40" i="1"/>
  <c r="I40" i="1"/>
  <c r="I10" i="2" s="1"/>
  <c r="E40" i="1"/>
  <c r="M24" i="1"/>
  <c r="D24" i="1"/>
  <c r="F24" i="1" s="1"/>
  <c r="J13" i="1"/>
  <c r="D200" i="1"/>
  <c r="O238" i="1"/>
  <c r="I238" i="1"/>
  <c r="I48" i="2" s="1"/>
  <c r="E238" i="1"/>
  <c r="M233" i="1"/>
  <c r="H233" i="1"/>
  <c r="D233" i="1"/>
  <c r="M227" i="1"/>
  <c r="H227" i="1"/>
  <c r="D227" i="1"/>
  <c r="K218" i="1"/>
  <c r="M211" i="1"/>
  <c r="D211" i="1"/>
  <c r="K206" i="1"/>
  <c r="O203" i="1"/>
  <c r="I203" i="1"/>
  <c r="I37" i="2" s="1"/>
  <c r="E203" i="1"/>
  <c r="K265" i="1"/>
  <c r="O257" i="1"/>
  <c r="I257" i="1"/>
  <c r="I53" i="2" s="1"/>
  <c r="E257" i="1"/>
  <c r="J251" i="1"/>
  <c r="M244" i="1"/>
  <c r="H244" i="1"/>
  <c r="H51" i="2" s="1"/>
  <c r="D244" i="1"/>
  <c r="J241" i="1"/>
  <c r="O177" i="1"/>
  <c r="I177" i="1"/>
  <c r="I29" i="2" s="1"/>
  <c r="E177" i="1"/>
  <c r="J171" i="1"/>
  <c r="J166" i="1"/>
  <c r="J157" i="1"/>
  <c r="K146" i="1"/>
  <c r="M140" i="1"/>
  <c r="H140" i="1"/>
  <c r="D140" i="1"/>
  <c r="K287" i="1"/>
  <c r="J283" i="1"/>
  <c r="O279" i="1"/>
  <c r="I279" i="1"/>
  <c r="I59" i="2" s="1"/>
  <c r="E279" i="1"/>
  <c r="J272" i="1"/>
  <c r="P125" i="1"/>
  <c r="O124" i="1"/>
  <c r="I124" i="1"/>
  <c r="E124" i="1"/>
  <c r="K109" i="1"/>
  <c r="K104" i="1"/>
  <c r="J100" i="1"/>
  <c r="J91" i="1"/>
  <c r="O83" i="1"/>
  <c r="I83" i="1"/>
  <c r="I15" i="2" s="1"/>
  <c r="E83" i="1"/>
  <c r="O74" i="1"/>
  <c r="I74" i="1"/>
  <c r="E74" i="1"/>
  <c r="J60" i="1"/>
  <c r="J51" i="1"/>
  <c r="M40" i="1"/>
  <c r="G41" i="1"/>
  <c r="D40" i="1"/>
  <c r="K24" i="1"/>
  <c r="P14" i="1"/>
  <c r="O13" i="1"/>
  <c r="I13" i="1"/>
  <c r="E13" i="1"/>
  <c r="H194" i="1"/>
  <c r="H34" i="2" s="1"/>
  <c r="H257" i="1"/>
  <c r="H53" i="2" s="1"/>
  <c r="I27" i="2"/>
  <c r="I57" i="2"/>
  <c r="H21" i="2"/>
  <c r="G93" i="1"/>
  <c r="I16" i="2"/>
  <c r="G88" i="1"/>
  <c r="H83" i="1"/>
  <c r="H15" i="2" s="1"/>
  <c r="G84" i="1"/>
  <c r="G79" i="1"/>
  <c r="H74" i="1"/>
  <c r="H14" i="2" s="1"/>
  <c r="G75" i="1"/>
  <c r="L71" i="1"/>
  <c r="G70" i="1"/>
  <c r="G66" i="1"/>
  <c r="G62" i="1"/>
  <c r="L58" i="1"/>
  <c r="G57" i="1"/>
  <c r="G53" i="1"/>
  <c r="I12" i="2"/>
  <c r="H13" i="1"/>
  <c r="H8" i="2" s="1"/>
  <c r="G198" i="1"/>
  <c r="G193" i="1"/>
  <c r="I191" i="1"/>
  <c r="I33" i="2" s="1"/>
  <c r="G188" i="1"/>
  <c r="G183" i="1"/>
  <c r="I181" i="1"/>
  <c r="I31" i="2" s="1"/>
  <c r="G237" i="1"/>
  <c r="G230" i="1"/>
  <c r="H224" i="1"/>
  <c r="H43" i="2" s="1"/>
  <c r="G225" i="1"/>
  <c r="G220" i="1"/>
  <c r="I42" i="2"/>
  <c r="G214" i="1"/>
  <c r="G208" i="1"/>
  <c r="I206" i="1"/>
  <c r="I38" i="2" s="1"/>
  <c r="G271" i="1"/>
  <c r="G267" i="1"/>
  <c r="I55" i="2"/>
  <c r="G261" i="1"/>
  <c r="G256" i="1"/>
  <c r="G252" i="1"/>
  <c r="G247" i="1"/>
  <c r="H241" i="1"/>
  <c r="H50" i="2" s="1"/>
  <c r="G242" i="1"/>
  <c r="G176" i="1"/>
  <c r="H28" i="2"/>
  <c r="G172" i="1"/>
  <c r="G167" i="1"/>
  <c r="G162" i="1"/>
  <c r="H26" i="2"/>
  <c r="G158" i="1"/>
  <c r="G152" i="1"/>
  <c r="I24" i="2"/>
  <c r="H283" i="1"/>
  <c r="H60" i="2" s="1"/>
  <c r="H57" i="2"/>
  <c r="P139" i="1"/>
  <c r="P135" i="1"/>
  <c r="P131" i="1"/>
  <c r="P127" i="1"/>
  <c r="I20" i="2"/>
  <c r="I18" i="2"/>
  <c r="H100" i="1"/>
  <c r="H17" i="2" s="1"/>
  <c r="H91" i="1"/>
  <c r="H16" i="2" s="1"/>
  <c r="H60" i="1"/>
  <c r="H13" i="2" s="1"/>
  <c r="H51" i="1"/>
  <c r="H12" i="2" s="1"/>
  <c r="G202" i="1"/>
  <c r="I35" i="2"/>
  <c r="G197" i="1"/>
  <c r="H191" i="1"/>
  <c r="H33" i="2" s="1"/>
  <c r="G192" i="1"/>
  <c r="G187" i="1"/>
  <c r="I185" i="1"/>
  <c r="I32" i="2" s="1"/>
  <c r="H181" i="1"/>
  <c r="H31" i="2" s="1"/>
  <c r="G182" i="1"/>
  <c r="G235" i="1"/>
  <c r="I46" i="2"/>
  <c r="G229" i="1"/>
  <c r="G223" i="1"/>
  <c r="H42" i="2"/>
  <c r="G219" i="1"/>
  <c r="G213" i="1"/>
  <c r="I40" i="2"/>
  <c r="H206" i="1"/>
  <c r="H38" i="2" s="1"/>
  <c r="G207" i="1"/>
  <c r="G270" i="1"/>
  <c r="G266" i="1"/>
  <c r="G260" i="1"/>
  <c r="G255" i="1"/>
  <c r="G250" i="1"/>
  <c r="G246" i="1"/>
  <c r="I51" i="2"/>
  <c r="G180" i="1"/>
  <c r="G175" i="1"/>
  <c r="G170" i="1"/>
  <c r="G165" i="1"/>
  <c r="G161" i="1"/>
  <c r="G156" i="1"/>
  <c r="G151" i="1"/>
  <c r="G147" i="1"/>
  <c r="G142" i="1"/>
  <c r="H287" i="1"/>
  <c r="H61" i="2" s="1"/>
  <c r="G288" i="1"/>
  <c r="G282" i="1"/>
  <c r="G276" i="1"/>
  <c r="N139" i="1"/>
  <c r="G139" i="1"/>
  <c r="P138" i="1"/>
  <c r="N135" i="1"/>
  <c r="G135" i="1"/>
  <c r="P134" i="1"/>
  <c r="L132" i="1"/>
  <c r="N131" i="1"/>
  <c r="G131" i="1"/>
  <c r="P130" i="1"/>
  <c r="L128" i="1"/>
  <c r="N127" i="1"/>
  <c r="G127" i="1"/>
  <c r="P126" i="1"/>
  <c r="G122" i="1"/>
  <c r="G118" i="1"/>
  <c r="G114" i="1"/>
  <c r="H20" i="2"/>
  <c r="H19" i="2" s="1"/>
  <c r="H69" i="2" s="1"/>
  <c r="G110" i="1"/>
  <c r="H104" i="1"/>
  <c r="H18" i="2" s="1"/>
  <c r="G105" i="1"/>
  <c r="G99" i="1"/>
  <c r="P71" i="1"/>
  <c r="P58" i="1"/>
  <c r="H24" i="1"/>
  <c r="H9" i="2" s="1"/>
  <c r="H200" i="1"/>
  <c r="H35" i="2" s="1"/>
  <c r="I194" i="1"/>
  <c r="I34" i="2" s="1"/>
  <c r="H185" i="1"/>
  <c r="H32" i="2" s="1"/>
  <c r="H46" i="2"/>
  <c r="H44" i="2"/>
  <c r="I215" i="1"/>
  <c r="I41" i="2" s="1"/>
  <c r="H211" i="1"/>
  <c r="H40" i="2" s="1"/>
  <c r="I262" i="1"/>
  <c r="I54" i="2" s="1"/>
  <c r="H23" i="2"/>
  <c r="L139" i="1"/>
  <c r="N138" i="1"/>
  <c r="L135" i="1"/>
  <c r="N134" i="1"/>
  <c r="L131" i="1"/>
  <c r="N130" i="1"/>
  <c r="L127" i="1"/>
  <c r="N126" i="1"/>
  <c r="I21" i="2"/>
  <c r="I14" i="2"/>
  <c r="H40" i="1"/>
  <c r="H10" i="2" s="1"/>
  <c r="I8" i="2"/>
  <c r="G201" i="1"/>
  <c r="G196" i="1"/>
  <c r="G190" i="1"/>
  <c r="G186" i="1"/>
  <c r="G240" i="1"/>
  <c r="G234" i="1"/>
  <c r="G228" i="1"/>
  <c r="G222" i="1"/>
  <c r="G217" i="1"/>
  <c r="G212" i="1"/>
  <c r="G205" i="1"/>
  <c r="G269" i="1"/>
  <c r="G264" i="1"/>
  <c r="G259" i="1"/>
  <c r="G254" i="1"/>
  <c r="G249" i="1"/>
  <c r="G245" i="1"/>
  <c r="G179" i="1"/>
  <c r="G174" i="1"/>
  <c r="G169" i="1"/>
  <c r="G164" i="1"/>
  <c r="G160" i="1"/>
  <c r="G154" i="1"/>
  <c r="G150" i="1"/>
  <c r="G145" i="1"/>
  <c r="G141" i="1"/>
  <c r="G286" i="1"/>
  <c r="G281" i="1"/>
  <c r="G3" i="1"/>
  <c r="E7" i="1"/>
  <c r="E6" i="1" s="1"/>
  <c r="G199" i="1"/>
  <c r="G195" i="1"/>
  <c r="G189" i="1"/>
  <c r="G184" i="1"/>
  <c r="G239" i="1"/>
  <c r="G232" i="1"/>
  <c r="G226" i="1"/>
  <c r="G221" i="1"/>
  <c r="G216" i="1"/>
  <c r="G210" i="1"/>
  <c r="G204" i="1"/>
  <c r="G268" i="1"/>
  <c r="G263" i="1"/>
  <c r="G258" i="1"/>
  <c r="G253" i="1"/>
  <c r="G248" i="1"/>
  <c r="G243" i="1"/>
  <c r="G178" i="1"/>
  <c r="G173" i="1"/>
  <c r="G168" i="1"/>
  <c r="G163" i="1"/>
  <c r="G159" i="1"/>
  <c r="G153" i="1"/>
  <c r="G149" i="1"/>
  <c r="G144" i="1"/>
  <c r="G290" i="1"/>
  <c r="G285" i="1"/>
  <c r="G280" i="1"/>
  <c r="G274" i="1"/>
  <c r="G137" i="1"/>
  <c r="G133" i="1"/>
  <c r="G129" i="1"/>
  <c r="G125" i="1"/>
  <c r="G120" i="1"/>
  <c r="G116" i="1"/>
  <c r="G112" i="1"/>
  <c r="G107" i="1"/>
  <c r="G102" i="1"/>
  <c r="G97" i="1"/>
  <c r="G7" i="1"/>
  <c r="G148" i="1"/>
  <c r="G143" i="1"/>
  <c r="G289" i="1"/>
  <c r="G284" i="1"/>
  <c r="G278" i="1"/>
  <c r="G273" i="1"/>
  <c r="G136" i="1"/>
  <c r="G132" i="1"/>
  <c r="G128" i="1"/>
  <c r="G123" i="1"/>
  <c r="G119" i="1"/>
  <c r="G115" i="1"/>
  <c r="G111" i="1"/>
  <c r="G106" i="1"/>
  <c r="G101" i="1"/>
  <c r="G96" i="1"/>
  <c r="G92" i="1"/>
  <c r="G87" i="1"/>
  <c r="G82" i="1"/>
  <c r="G78" i="1"/>
  <c r="G73" i="1"/>
  <c r="G69" i="1"/>
  <c r="G65" i="1"/>
  <c r="G61" i="1"/>
  <c r="G56" i="1"/>
  <c r="G52" i="1"/>
  <c r="G47" i="1"/>
  <c r="G43" i="1"/>
  <c r="G38" i="1"/>
  <c r="G34" i="1"/>
  <c r="G30" i="1"/>
  <c r="G26" i="1"/>
  <c r="G21" i="1"/>
  <c r="G17" i="1"/>
  <c r="G12" i="1"/>
  <c r="G8" i="1"/>
  <c r="G95" i="1"/>
  <c r="G90" i="1"/>
  <c r="G86" i="1"/>
  <c r="G81" i="1"/>
  <c r="G77" i="1"/>
  <c r="G72" i="1"/>
  <c r="G68" i="1"/>
  <c r="G64" i="1"/>
  <c r="G59" i="1"/>
  <c r="G55" i="1"/>
  <c r="G50" i="1"/>
  <c r="G46" i="1"/>
  <c r="G42" i="1"/>
  <c r="G37" i="1"/>
  <c r="G33" i="1"/>
  <c r="G29" i="1"/>
  <c r="G25" i="1"/>
  <c r="G20" i="1"/>
  <c r="G16" i="1"/>
  <c r="G11" i="1"/>
  <c r="M292" i="1"/>
  <c r="M4" i="2"/>
  <c r="A9" i="5"/>
  <c r="M4" i="3"/>
  <c r="O292" i="1"/>
  <c r="O4" i="2"/>
  <c r="A10" i="5"/>
  <c r="O4" i="3"/>
  <c r="K292" i="1"/>
  <c r="K4" i="3"/>
  <c r="K4" i="2"/>
  <c r="G2" i="1"/>
  <c r="H6" i="1"/>
  <c r="H7" i="2" s="1"/>
  <c r="I7" i="2"/>
  <c r="F272" i="1" l="1"/>
  <c r="F166" i="1"/>
  <c r="H56" i="2"/>
  <c r="H74" i="2" s="1"/>
  <c r="H13" i="3" s="1"/>
  <c r="H301" i="1" s="1"/>
  <c r="I30" i="2"/>
  <c r="I19" i="2"/>
  <c r="I11" i="2"/>
  <c r="I6" i="2"/>
  <c r="I36" i="2"/>
  <c r="I49" i="2"/>
  <c r="H49" i="2"/>
  <c r="H73" i="2" s="1"/>
  <c r="H300" i="1" s="1"/>
  <c r="I56" i="2"/>
  <c r="I22" i="2"/>
  <c r="F241" i="1"/>
  <c r="F50" i="2" s="1"/>
  <c r="H36" i="2"/>
  <c r="H72" i="2" s="1"/>
  <c r="H299" i="1" s="1"/>
  <c r="L13" i="1"/>
  <c r="L8" i="2" s="1"/>
  <c r="H22" i="2"/>
  <c r="H70" i="2" s="1"/>
  <c r="H9" i="3" s="1"/>
  <c r="F13" i="1"/>
  <c r="F8" i="2" s="1"/>
  <c r="H6" i="2"/>
  <c r="H67" i="2" s="1"/>
  <c r="H30" i="2"/>
  <c r="H71" i="2" s="1"/>
  <c r="H10" i="3" s="1"/>
  <c r="H11" i="2"/>
  <c r="H68" i="2" s="1"/>
  <c r="F124" i="1"/>
  <c r="F203" i="1"/>
  <c r="H2" i="1"/>
  <c r="G2" i="5"/>
  <c r="G2" i="3"/>
  <c r="G2" i="2"/>
  <c r="H8" i="3"/>
  <c r="H296" i="1"/>
  <c r="G3" i="5"/>
  <c r="G3" i="2"/>
  <c r="G3" i="3"/>
  <c r="H297" i="1"/>
  <c r="J277" i="1"/>
  <c r="J58" i="2" s="1"/>
  <c r="J262" i="1"/>
  <c r="J54" i="2" s="1"/>
  <c r="J236" i="1"/>
  <c r="J47" i="2" s="1"/>
  <c r="J46" i="2"/>
  <c r="J231" i="1"/>
  <c r="J45" i="2" s="1"/>
  <c r="J209" i="1"/>
  <c r="J39" i="2" s="1"/>
  <c r="J155" i="1"/>
  <c r="J25" i="2" s="1"/>
  <c r="J191" i="1"/>
  <c r="J33" i="2" s="1"/>
  <c r="J293" i="1"/>
  <c r="M65" i="2"/>
  <c r="O65" i="2"/>
  <c r="K65" i="2"/>
  <c r="E293" i="1"/>
  <c r="B8" i="2"/>
  <c r="B7" i="2"/>
  <c r="A303" i="1"/>
  <c r="C293" i="1"/>
  <c r="D293" i="1"/>
  <c r="F293" i="1"/>
  <c r="G293" i="1"/>
  <c r="I293" i="1"/>
  <c r="K293" i="1"/>
  <c r="L293" i="1"/>
  <c r="M293" i="1"/>
  <c r="N293" i="1"/>
  <c r="O293" i="1"/>
  <c r="P293" i="1"/>
  <c r="B293" i="1"/>
  <c r="C5" i="3"/>
  <c r="D5" i="3"/>
  <c r="E5" i="3"/>
  <c r="F5" i="3"/>
  <c r="G5" i="3"/>
  <c r="I5" i="3"/>
  <c r="J5" i="3"/>
  <c r="K5" i="3"/>
  <c r="L5" i="3"/>
  <c r="M5" i="3"/>
  <c r="N5" i="3"/>
  <c r="O5" i="3"/>
  <c r="P5" i="3"/>
  <c r="B5" i="3"/>
  <c r="B300" i="1"/>
  <c r="B299" i="1"/>
  <c r="B298" i="1"/>
  <c r="B297" i="1"/>
  <c r="B295" i="1"/>
  <c r="B294" i="1"/>
  <c r="A15" i="3"/>
  <c r="B13" i="3"/>
  <c r="B301" i="1" s="1"/>
  <c r="B12" i="3"/>
  <c r="B11" i="3"/>
  <c r="B10" i="3"/>
  <c r="B9" i="3"/>
  <c r="B8" i="3"/>
  <c r="B7" i="3"/>
  <c r="B6" i="3"/>
  <c r="B76" i="2"/>
  <c r="B15" i="3" s="1"/>
  <c r="A74" i="2"/>
  <c r="A13" i="3" s="1"/>
  <c r="A301" i="1" s="1"/>
  <c r="A73" i="2"/>
  <c r="A12" i="3" s="1"/>
  <c r="A72" i="2"/>
  <c r="A11" i="3" s="1"/>
  <c r="A71" i="2"/>
  <c r="A10" i="3" s="1"/>
  <c r="A70" i="2"/>
  <c r="A297" i="1" s="1"/>
  <c r="A69" i="2"/>
  <c r="A8" i="3" s="1"/>
  <c r="A296" i="1" s="1"/>
  <c r="A68" i="2"/>
  <c r="A295" i="1" s="1"/>
  <c r="C67" i="2"/>
  <c r="A67" i="2"/>
  <c r="A6" i="3" s="1"/>
  <c r="B48" i="2"/>
  <c r="B47" i="2"/>
  <c r="B46" i="2"/>
  <c r="B45" i="2"/>
  <c r="B44" i="2"/>
  <c r="B43" i="2"/>
  <c r="B42" i="2"/>
  <c r="B41" i="2"/>
  <c r="B40" i="2"/>
  <c r="B39" i="2"/>
  <c r="B38" i="2"/>
  <c r="B37" i="2"/>
  <c r="B61" i="2"/>
  <c r="B60" i="2"/>
  <c r="B59" i="2"/>
  <c r="B58" i="2"/>
  <c r="B57" i="2"/>
  <c r="B55" i="2"/>
  <c r="B54" i="2"/>
  <c r="B53" i="2"/>
  <c r="B52" i="2"/>
  <c r="B51" i="2"/>
  <c r="B50" i="2"/>
  <c r="B35" i="2"/>
  <c r="B34" i="2"/>
  <c r="B33" i="2"/>
  <c r="B32" i="2"/>
  <c r="B31" i="2"/>
  <c r="B29" i="2"/>
  <c r="B28" i="2"/>
  <c r="B27" i="2"/>
  <c r="B26" i="2"/>
  <c r="B25" i="2"/>
  <c r="B24" i="2"/>
  <c r="B23" i="2"/>
  <c r="B21" i="2"/>
  <c r="B18" i="2"/>
  <c r="B17" i="2"/>
  <c r="B16" i="2"/>
  <c r="B15" i="2"/>
  <c r="B14" i="2"/>
  <c r="B13" i="2"/>
  <c r="B12" i="2"/>
  <c r="P73" i="1"/>
  <c r="P68" i="1"/>
  <c r="P282" i="1"/>
  <c r="O277" i="1"/>
  <c r="O262" i="1"/>
  <c r="O54" i="2" s="1"/>
  <c r="P256" i="1"/>
  <c r="P250" i="1"/>
  <c r="P249" i="1"/>
  <c r="O48" i="2"/>
  <c r="O231" i="1"/>
  <c r="O44" i="2"/>
  <c r="O209" i="1"/>
  <c r="O194" i="1"/>
  <c r="P183" i="1"/>
  <c r="O181" i="1"/>
  <c r="O31" i="2" s="1"/>
  <c r="O155" i="1"/>
  <c r="P107" i="1"/>
  <c r="P108" i="1"/>
  <c r="P105" i="1"/>
  <c r="P96" i="1"/>
  <c r="P86" i="1"/>
  <c r="P88" i="1"/>
  <c r="P53" i="1"/>
  <c r="P56" i="1"/>
  <c r="P57" i="1"/>
  <c r="O12" i="2"/>
  <c r="P46" i="1"/>
  <c r="P49" i="1"/>
  <c r="P50" i="1"/>
  <c r="P28" i="1"/>
  <c r="P32" i="1"/>
  <c r="P34" i="1"/>
  <c r="P38" i="1"/>
  <c r="P9" i="1"/>
  <c r="P11" i="1"/>
  <c r="C74" i="2"/>
  <c r="C13" i="3" s="1"/>
  <c r="C73" i="2"/>
  <c r="C72" i="2"/>
  <c r="C71" i="2"/>
  <c r="C70" i="2"/>
  <c r="C69" i="2"/>
  <c r="C68" i="2"/>
  <c r="C7" i="3" s="1"/>
  <c r="N281" i="1"/>
  <c r="M277" i="1"/>
  <c r="N275" i="1"/>
  <c r="N273" i="1"/>
  <c r="M52" i="2"/>
  <c r="N248" i="1"/>
  <c r="N249" i="1"/>
  <c r="N250" i="1"/>
  <c r="M236" i="1"/>
  <c r="M47" i="2" s="1"/>
  <c r="M231" i="1"/>
  <c r="M45" i="2" s="1"/>
  <c r="N230" i="1"/>
  <c r="N219" i="1"/>
  <c r="M215" i="1"/>
  <c r="M41" i="2" s="1"/>
  <c r="M209" i="1"/>
  <c r="N208" i="1"/>
  <c r="N205" i="1"/>
  <c r="N202" i="1"/>
  <c r="N197" i="1"/>
  <c r="N199" i="1"/>
  <c r="M191" i="1"/>
  <c r="N167" i="1"/>
  <c r="N160" i="1"/>
  <c r="N162" i="1"/>
  <c r="M25" i="2"/>
  <c r="N149" i="1"/>
  <c r="N153" i="1"/>
  <c r="N116" i="1"/>
  <c r="N120" i="1"/>
  <c r="N122" i="1"/>
  <c r="N102" i="1"/>
  <c r="N93" i="1"/>
  <c r="N97" i="1"/>
  <c r="N99" i="1"/>
  <c r="N85" i="1"/>
  <c r="N89" i="1"/>
  <c r="N77" i="1"/>
  <c r="N79" i="1"/>
  <c r="N67" i="1"/>
  <c r="N70" i="1"/>
  <c r="N72" i="1"/>
  <c r="M12" i="2"/>
  <c r="N45" i="1"/>
  <c r="N29" i="1"/>
  <c r="N34" i="1"/>
  <c r="N35" i="1"/>
  <c r="N15" i="1"/>
  <c r="N17" i="1"/>
  <c r="N19" i="1"/>
  <c r="N21" i="1"/>
  <c r="N23" i="1"/>
  <c r="N12" i="1"/>
  <c r="L289" i="1"/>
  <c r="L281" i="1"/>
  <c r="L280" i="1"/>
  <c r="K277" i="1"/>
  <c r="L276" i="1"/>
  <c r="L273" i="1"/>
  <c r="L266" i="1"/>
  <c r="L264" i="1"/>
  <c r="L249" i="1"/>
  <c r="L250" i="1"/>
  <c r="K48" i="2"/>
  <c r="K236" i="1"/>
  <c r="K47" i="2" s="1"/>
  <c r="L234" i="1"/>
  <c r="K231" i="1"/>
  <c r="K45" i="2" s="1"/>
  <c r="L230" i="1"/>
  <c r="K44" i="2"/>
  <c r="L220" i="1"/>
  <c r="L222" i="1"/>
  <c r="K215" i="1"/>
  <c r="K209" i="1"/>
  <c r="L208" i="1"/>
  <c r="L205" i="1"/>
  <c r="L190" i="1"/>
  <c r="L183" i="1"/>
  <c r="L159" i="1"/>
  <c r="L165" i="1"/>
  <c r="K155" i="1"/>
  <c r="L152" i="1"/>
  <c r="L142" i="1"/>
  <c r="K21" i="2"/>
  <c r="L93" i="1"/>
  <c r="L96" i="1"/>
  <c r="L98" i="1"/>
  <c r="L99" i="1"/>
  <c r="L79" i="1"/>
  <c r="L63" i="1"/>
  <c r="L67" i="1"/>
  <c r="L68" i="1"/>
  <c r="L45" i="1"/>
  <c r="L48" i="1"/>
  <c r="L49" i="1"/>
  <c r="L41" i="1"/>
  <c r="B10" i="2"/>
  <c r="B9" i="2"/>
  <c r="E236" i="1"/>
  <c r="E47" i="2" s="1"/>
  <c r="E224" i="1"/>
  <c r="E43" i="2" s="1"/>
  <c r="E155" i="1"/>
  <c r="E25" i="2" s="1"/>
  <c r="O236" i="1"/>
  <c r="O47" i="2" s="1"/>
  <c r="D61" i="2"/>
  <c r="D60" i="2"/>
  <c r="D59" i="2"/>
  <c r="D57" i="2"/>
  <c r="D55" i="2"/>
  <c r="D262" i="1"/>
  <c r="D54" i="2" s="1"/>
  <c r="D52" i="2"/>
  <c r="D51" i="2"/>
  <c r="D50" i="2"/>
  <c r="D48" i="2"/>
  <c r="D46" i="2"/>
  <c r="D44" i="2"/>
  <c r="D224" i="1"/>
  <c r="D43" i="2" s="1"/>
  <c r="D42" i="2"/>
  <c r="D215" i="1"/>
  <c r="D41" i="2" s="1"/>
  <c r="D40" i="2"/>
  <c r="D38" i="2"/>
  <c r="D37" i="2"/>
  <c r="D35" i="2"/>
  <c r="D194" i="1"/>
  <c r="D34" i="2" s="1"/>
  <c r="D191" i="1"/>
  <c r="D33" i="2" s="1"/>
  <c r="D185" i="1"/>
  <c r="D32" i="2" s="1"/>
  <c r="D181" i="1"/>
  <c r="D31" i="2" s="1"/>
  <c r="D29" i="2"/>
  <c r="D28" i="2"/>
  <c r="D27" i="2"/>
  <c r="D24" i="2"/>
  <c r="D23" i="2"/>
  <c r="D21" i="2"/>
  <c r="D18" i="2"/>
  <c r="D16" i="2"/>
  <c r="D14" i="2"/>
  <c r="D12" i="2"/>
  <c r="D10" i="2"/>
  <c r="D8" i="2"/>
  <c r="D277" i="1"/>
  <c r="D236" i="1"/>
  <c r="D47" i="2" s="1"/>
  <c r="D231" i="1"/>
  <c r="D45" i="2" s="1"/>
  <c r="D209" i="1"/>
  <c r="D39" i="2" s="1"/>
  <c r="D155" i="1"/>
  <c r="D25" i="2" s="1"/>
  <c r="M181" i="1"/>
  <c r="M31" i="2" s="1"/>
  <c r="M46" i="2"/>
  <c r="M262" i="1"/>
  <c r="A300" i="1"/>
  <c r="A7" i="3"/>
  <c r="K52" i="2"/>
  <c r="K28" i="2"/>
  <c r="O61" i="2"/>
  <c r="E50" i="2"/>
  <c r="K38" i="2"/>
  <c r="O59" i="2"/>
  <c r="L105" i="1"/>
  <c r="L107" i="1"/>
  <c r="O215" i="1"/>
  <c r="O41" i="2" s="1"/>
  <c r="M61" i="2"/>
  <c r="O40" i="2"/>
  <c r="K51" i="2"/>
  <c r="O38" i="2"/>
  <c r="O29" i="2"/>
  <c r="J60" i="2"/>
  <c r="J52" i="2"/>
  <c r="J50" i="2"/>
  <c r="J42" i="2"/>
  <c r="J38" i="2"/>
  <c r="J37" i="2"/>
  <c r="J35" i="2"/>
  <c r="J185" i="1"/>
  <c r="J32" i="2" s="1"/>
  <c r="J29" i="2"/>
  <c r="J27" i="2"/>
  <c r="J23" i="2"/>
  <c r="J20" i="2"/>
  <c r="J17" i="2"/>
  <c r="J15" i="2"/>
  <c r="J13" i="2"/>
  <c r="J10" i="2"/>
  <c r="J8" i="2"/>
  <c r="J57" i="2"/>
  <c r="J55" i="2"/>
  <c r="J53" i="2"/>
  <c r="J51" i="2"/>
  <c r="J44" i="2"/>
  <c r="J224" i="1"/>
  <c r="J43" i="2" s="1"/>
  <c r="J40" i="2"/>
  <c r="J194" i="1"/>
  <c r="J34" i="2" s="1"/>
  <c r="J181" i="1"/>
  <c r="J31" i="2" s="1"/>
  <c r="J28" i="2"/>
  <c r="J26" i="2"/>
  <c r="J24" i="2"/>
  <c r="J21" i="2"/>
  <c r="J16" i="2"/>
  <c r="J14" i="2"/>
  <c r="J12" i="2"/>
  <c r="J9" i="2"/>
  <c r="J7" i="2"/>
  <c r="M21" i="2"/>
  <c r="N105" i="1"/>
  <c r="O18" i="2"/>
  <c r="M14" i="2"/>
  <c r="M23" i="2"/>
  <c r="O200" i="1"/>
  <c r="O35" i="2" s="1"/>
  <c r="K7" i="2"/>
  <c r="N289" i="1"/>
  <c r="P289" i="1"/>
  <c r="N286" i="1"/>
  <c r="P286" i="1"/>
  <c r="P281" i="1"/>
  <c r="P274" i="1"/>
  <c r="N274" i="1"/>
  <c r="P276" i="1"/>
  <c r="N276" i="1"/>
  <c r="N267" i="1"/>
  <c r="P267" i="1"/>
  <c r="N269" i="1"/>
  <c r="P269" i="1"/>
  <c r="L269" i="1"/>
  <c r="N271" i="1"/>
  <c r="P271" i="1"/>
  <c r="P264" i="1"/>
  <c r="N264" i="1"/>
  <c r="N259" i="1"/>
  <c r="P259" i="1"/>
  <c r="N261" i="1"/>
  <c r="P261" i="1"/>
  <c r="L261" i="1"/>
  <c r="N253" i="1"/>
  <c r="P253" i="1"/>
  <c r="N256" i="1"/>
  <c r="L256" i="1"/>
  <c r="P247" i="1"/>
  <c r="N247" i="1"/>
  <c r="N242" i="1"/>
  <c r="L242" i="1"/>
  <c r="N234" i="1"/>
  <c r="P234" i="1"/>
  <c r="P230" i="1"/>
  <c r="N226" i="1"/>
  <c r="N220" i="1"/>
  <c r="P220" i="1"/>
  <c r="N222" i="1"/>
  <c r="P222" i="1"/>
  <c r="P219" i="1"/>
  <c r="L219" i="1"/>
  <c r="P214" i="1"/>
  <c r="N214" i="1"/>
  <c r="P210" i="1"/>
  <c r="N210" i="1"/>
  <c r="L210" i="1"/>
  <c r="N204" i="1"/>
  <c r="P204" i="1"/>
  <c r="P196" i="1"/>
  <c r="N196" i="1"/>
  <c r="L196" i="1"/>
  <c r="N198" i="1"/>
  <c r="P198" i="1"/>
  <c r="P193" i="1"/>
  <c r="N193" i="1"/>
  <c r="L193" i="1"/>
  <c r="N187" i="1"/>
  <c r="P187" i="1"/>
  <c r="N186" i="1"/>
  <c r="P186" i="1"/>
  <c r="L186" i="1"/>
  <c r="P184" i="1"/>
  <c r="N184" i="1"/>
  <c r="N179" i="1"/>
  <c r="P179" i="1"/>
  <c r="L179" i="1"/>
  <c r="P178" i="1"/>
  <c r="N178" i="1"/>
  <c r="P174" i="1"/>
  <c r="N174" i="1"/>
  <c r="L174" i="1"/>
  <c r="P168" i="1"/>
  <c r="N168" i="1"/>
  <c r="P170" i="1"/>
  <c r="N170" i="1"/>
  <c r="L170" i="1"/>
  <c r="P159" i="1"/>
  <c r="N159" i="1"/>
  <c r="N161" i="1"/>
  <c r="P161" i="1"/>
  <c r="L161" i="1"/>
  <c r="N163" i="1"/>
  <c r="P163" i="1"/>
  <c r="P165" i="1"/>
  <c r="N165" i="1"/>
  <c r="P149" i="1"/>
  <c r="L286" i="1"/>
  <c r="L274" i="1"/>
  <c r="L267" i="1"/>
  <c r="L271" i="1"/>
  <c r="L259" i="1"/>
  <c r="L253" i="1"/>
  <c r="L247" i="1"/>
  <c r="L226" i="1"/>
  <c r="L214" i="1"/>
  <c r="L204" i="1"/>
  <c r="L198" i="1"/>
  <c r="L187" i="1"/>
  <c r="L184" i="1"/>
  <c r="L178" i="1"/>
  <c r="L168" i="1"/>
  <c r="L163" i="1"/>
  <c r="P153" i="1"/>
  <c r="L153" i="1"/>
  <c r="P142" i="1"/>
  <c r="N142" i="1"/>
  <c r="P144" i="1"/>
  <c r="N144" i="1"/>
  <c r="L144" i="1"/>
  <c r="N136" i="1"/>
  <c r="P136" i="1"/>
  <c r="L136" i="1"/>
  <c r="N111" i="1"/>
  <c r="P111" i="1"/>
  <c r="L111" i="1"/>
  <c r="N113" i="1"/>
  <c r="P113" i="1"/>
  <c r="N115" i="1"/>
  <c r="P115" i="1"/>
  <c r="L115" i="1"/>
  <c r="P117" i="1"/>
  <c r="N117" i="1"/>
  <c r="N119" i="1"/>
  <c r="P119" i="1"/>
  <c r="L119" i="1"/>
  <c r="P121" i="1"/>
  <c r="N121" i="1"/>
  <c r="N123" i="1"/>
  <c r="P123" i="1"/>
  <c r="L123" i="1"/>
  <c r="P103" i="1"/>
  <c r="N103" i="1"/>
  <c r="N94" i="1"/>
  <c r="L94" i="1"/>
  <c r="N96" i="1"/>
  <c r="N98" i="1"/>
  <c r="P98" i="1"/>
  <c r="P90" i="1"/>
  <c r="N90" i="1"/>
  <c r="N86" i="1"/>
  <c r="L86" i="1"/>
  <c r="N88" i="1"/>
  <c r="P84" i="1"/>
  <c r="L84" i="1"/>
  <c r="P79" i="1"/>
  <c r="P75" i="1"/>
  <c r="N75" i="1"/>
  <c r="L75" i="1"/>
  <c r="N65" i="1"/>
  <c r="P65" i="1"/>
  <c r="P69" i="1"/>
  <c r="N69" i="1"/>
  <c r="L69" i="1"/>
  <c r="P61" i="1"/>
  <c r="N56" i="1"/>
  <c r="L56" i="1"/>
  <c r="P42" i="1"/>
  <c r="N42" i="1"/>
  <c r="N46" i="1"/>
  <c r="L46" i="1"/>
  <c r="P26" i="1"/>
  <c r="N26" i="1"/>
  <c r="P30" i="1"/>
  <c r="N30" i="1"/>
  <c r="L30" i="1"/>
  <c r="N38" i="1"/>
  <c r="L38" i="1"/>
  <c r="N16" i="1"/>
  <c r="N20" i="1"/>
  <c r="N14" i="1"/>
  <c r="N11" i="1"/>
  <c r="L11" i="1"/>
  <c r="P97" i="1"/>
  <c r="N28" i="1"/>
  <c r="L28" i="1"/>
  <c r="P81" i="1"/>
  <c r="N81" i="1"/>
  <c r="N92" i="1"/>
  <c r="P92" i="1"/>
  <c r="N110" i="1"/>
  <c r="P110" i="1"/>
  <c r="P114" i="1"/>
  <c r="N114" i="1"/>
  <c r="L114" i="1"/>
  <c r="N118" i="1"/>
  <c r="P118" i="1"/>
  <c r="P122" i="1"/>
  <c r="L122" i="1"/>
  <c r="N143" i="1"/>
  <c r="P143" i="1"/>
  <c r="L143" i="1"/>
  <c r="P160" i="1"/>
  <c r="N164" i="1"/>
  <c r="P164" i="1"/>
  <c r="L164" i="1"/>
  <c r="N169" i="1"/>
  <c r="P169" i="1"/>
  <c r="N252" i="1"/>
  <c r="L252" i="1"/>
  <c r="P280" i="1"/>
  <c r="P288" i="1"/>
  <c r="N288" i="1"/>
  <c r="L288" i="1"/>
  <c r="N22" i="1"/>
  <c r="N284" i="1"/>
  <c r="P284" i="1"/>
  <c r="L284" i="1"/>
  <c r="P275" i="1"/>
  <c r="P273" i="1"/>
  <c r="N268" i="1"/>
  <c r="P268" i="1"/>
  <c r="N270" i="1"/>
  <c r="P270" i="1"/>
  <c r="L270" i="1"/>
  <c r="N266" i="1"/>
  <c r="P266" i="1"/>
  <c r="N263" i="1"/>
  <c r="P263" i="1"/>
  <c r="L263" i="1"/>
  <c r="P260" i="1"/>
  <c r="N260" i="1"/>
  <c r="N258" i="1"/>
  <c r="P258" i="1"/>
  <c r="L258" i="1"/>
  <c r="P255" i="1"/>
  <c r="N255" i="1"/>
  <c r="P245" i="1"/>
  <c r="N245" i="1"/>
  <c r="L245" i="1"/>
  <c r="N235" i="1"/>
  <c r="P235" i="1"/>
  <c r="N229" i="1"/>
  <c r="P229" i="1"/>
  <c r="L229" i="1"/>
  <c r="P228" i="1"/>
  <c r="N228" i="1"/>
  <c r="P225" i="1"/>
  <c r="N225" i="1"/>
  <c r="L225" i="1"/>
  <c r="P221" i="1"/>
  <c r="N221" i="1"/>
  <c r="N223" i="1"/>
  <c r="P223" i="1"/>
  <c r="L223" i="1"/>
  <c r="P216" i="1"/>
  <c r="P212" i="1"/>
  <c r="N212" i="1"/>
  <c r="L212" i="1"/>
  <c r="N207" i="1"/>
  <c r="P207" i="1"/>
  <c r="N201" i="1"/>
  <c r="P201" i="1"/>
  <c r="L201" i="1"/>
  <c r="P197" i="1"/>
  <c r="P199" i="1"/>
  <c r="L199" i="1"/>
  <c r="P192" i="1"/>
  <c r="N192" i="1"/>
  <c r="P189" i="1"/>
  <c r="N189" i="1"/>
  <c r="L189" i="1"/>
  <c r="N183" i="1"/>
  <c r="P182" i="1"/>
  <c r="N182" i="1"/>
  <c r="L182" i="1"/>
  <c r="N180" i="1"/>
  <c r="P180" i="1"/>
  <c r="N173" i="1"/>
  <c r="P173" i="1"/>
  <c r="L173" i="1"/>
  <c r="N176" i="1"/>
  <c r="P176" i="1"/>
  <c r="P167" i="1"/>
  <c r="L167" i="1"/>
  <c r="P162" i="1"/>
  <c r="N158" i="1"/>
  <c r="P158" i="1"/>
  <c r="L149" i="1"/>
  <c r="L113" i="1"/>
  <c r="L117" i="1"/>
  <c r="L121" i="1"/>
  <c r="L103" i="1"/>
  <c r="L90" i="1"/>
  <c r="L65" i="1"/>
  <c r="L61" i="1"/>
  <c r="L42" i="1"/>
  <c r="L26" i="1"/>
  <c r="L34" i="1"/>
  <c r="L16" i="1"/>
  <c r="L14" i="1"/>
  <c r="L97" i="1"/>
  <c r="L81" i="1"/>
  <c r="L110" i="1"/>
  <c r="L118" i="1"/>
  <c r="L160" i="1"/>
  <c r="L169" i="1"/>
  <c r="L22" i="1"/>
  <c r="L275" i="1"/>
  <c r="L268" i="1"/>
  <c r="L260" i="1"/>
  <c r="L255" i="1"/>
  <c r="L235" i="1"/>
  <c r="L228" i="1"/>
  <c r="L221" i="1"/>
  <c r="L216" i="1"/>
  <c r="L207" i="1"/>
  <c r="L197" i="1"/>
  <c r="L192" i="1"/>
  <c r="L180" i="1"/>
  <c r="L176" i="1"/>
  <c r="L162" i="1"/>
  <c r="P151" i="1"/>
  <c r="N151" i="1"/>
  <c r="L151" i="1"/>
  <c r="N147" i="1"/>
  <c r="P147" i="1"/>
  <c r="P145" i="1"/>
  <c r="N145" i="1"/>
  <c r="L145" i="1"/>
  <c r="N112" i="1"/>
  <c r="P112" i="1"/>
  <c r="P116" i="1"/>
  <c r="L116" i="1"/>
  <c r="P120" i="1"/>
  <c r="P93" i="1"/>
  <c r="N95" i="1"/>
  <c r="P95" i="1"/>
  <c r="P85" i="1"/>
  <c r="L85" i="1"/>
  <c r="N87" i="1"/>
  <c r="P87" i="1"/>
  <c r="P89" i="1"/>
  <c r="L89" i="1"/>
  <c r="P77" i="1"/>
  <c r="N63" i="1"/>
  <c r="P63" i="1"/>
  <c r="P67" i="1"/>
  <c r="P72" i="1"/>
  <c r="L72" i="1"/>
  <c r="N54" i="1"/>
  <c r="P52" i="1"/>
  <c r="L52" i="1"/>
  <c r="N44" i="1"/>
  <c r="P44" i="1"/>
  <c r="N48" i="1"/>
  <c r="P48" i="1"/>
  <c r="N32" i="1"/>
  <c r="P36" i="1"/>
  <c r="N36" i="1"/>
  <c r="L36" i="1"/>
  <c r="N25" i="1"/>
  <c r="N18" i="1"/>
  <c r="L18" i="1"/>
  <c r="N9" i="1"/>
  <c r="P239" i="1"/>
  <c r="N239" i="1"/>
  <c r="L239" i="1"/>
  <c r="N282" i="1"/>
  <c r="N190" i="1"/>
  <c r="P190" i="1"/>
  <c r="N217" i="1"/>
  <c r="P217" i="1"/>
  <c r="N232" i="1"/>
  <c r="L232" i="1"/>
  <c r="P41" i="1"/>
  <c r="N41" i="1"/>
  <c r="P45" i="1"/>
  <c r="N195" i="1"/>
  <c r="P202" i="1"/>
  <c r="L202" i="1"/>
  <c r="P208" i="1"/>
  <c r="P240" i="1"/>
  <c r="N240" i="1"/>
  <c r="L240" i="1"/>
  <c r="P246" i="1"/>
  <c r="N246" i="1"/>
  <c r="N290" i="1"/>
  <c r="P290" i="1"/>
  <c r="L290" i="1"/>
  <c r="P101" i="1"/>
  <c r="N141" i="1"/>
  <c r="P141" i="1"/>
  <c r="L141" i="1"/>
  <c r="N148" i="1"/>
  <c r="P148" i="1"/>
  <c r="N152" i="1"/>
  <c r="P152" i="1"/>
  <c r="N172" i="1"/>
  <c r="P172" i="1"/>
  <c r="N188" i="1"/>
  <c r="P188" i="1"/>
  <c r="L188" i="1"/>
  <c r="N254" i="1"/>
  <c r="P254" i="1"/>
  <c r="N278" i="1"/>
  <c r="P278" i="1"/>
  <c r="L278" i="1"/>
  <c r="P8" i="1"/>
  <c r="P12" i="1"/>
  <c r="L12" i="1"/>
  <c r="N53" i="1"/>
  <c r="N57" i="1"/>
  <c r="L57" i="1"/>
  <c r="N64" i="1"/>
  <c r="P64" i="1"/>
  <c r="N68" i="1"/>
  <c r="N73" i="1"/>
  <c r="N78" i="1"/>
  <c r="L78" i="1"/>
  <c r="N82" i="1"/>
  <c r="P82" i="1"/>
  <c r="N150" i="1"/>
  <c r="P150" i="1"/>
  <c r="L150" i="1"/>
  <c r="N154" i="1"/>
  <c r="P154" i="1"/>
  <c r="N175" i="1"/>
  <c r="P175" i="1"/>
  <c r="L175" i="1"/>
  <c r="P205" i="1"/>
  <c r="N237" i="1"/>
  <c r="P237" i="1"/>
  <c r="L237" i="1"/>
  <c r="N243" i="1"/>
  <c r="P243" i="1"/>
  <c r="P248" i="1"/>
  <c r="L248" i="1"/>
  <c r="P27" i="1"/>
  <c r="P29" i="1"/>
  <c r="L29" i="1"/>
  <c r="N31" i="1"/>
  <c r="P31" i="1"/>
  <c r="P33" i="1"/>
  <c r="L33" i="1"/>
  <c r="P35" i="1"/>
  <c r="N37" i="1"/>
  <c r="P37" i="1"/>
  <c r="L37" i="1"/>
  <c r="N39" i="1"/>
  <c r="P39" i="1"/>
  <c r="N55" i="1"/>
  <c r="P55" i="1"/>
  <c r="L55" i="1"/>
  <c r="N62" i="1"/>
  <c r="P62" i="1"/>
  <c r="P66" i="1"/>
  <c r="N66" i="1"/>
  <c r="L66" i="1"/>
  <c r="P70" i="1"/>
  <c r="N213" i="1"/>
  <c r="P213" i="1"/>
  <c r="L213" i="1"/>
  <c r="N156" i="1"/>
  <c r="P156" i="1"/>
  <c r="P102" i="1"/>
  <c r="L102" i="1"/>
  <c r="N7" i="1"/>
  <c r="P7" i="1"/>
  <c r="N43" i="1"/>
  <c r="P43" i="1"/>
  <c r="P47" i="1"/>
  <c r="N47" i="1"/>
  <c r="L47" i="1"/>
  <c r="N285" i="1"/>
  <c r="P285" i="1"/>
  <c r="N10" i="1"/>
  <c r="P10" i="1"/>
  <c r="L10" i="1"/>
  <c r="P76" i="1"/>
  <c r="N76" i="1"/>
  <c r="N80" i="1"/>
  <c r="P80" i="1"/>
  <c r="L80" i="1"/>
  <c r="L17" i="1"/>
  <c r="L21" i="1"/>
  <c r="P59" i="1"/>
  <c r="N59" i="1"/>
  <c r="L158" i="1"/>
  <c r="L147" i="1"/>
  <c r="L112" i="1"/>
  <c r="L120" i="1"/>
  <c r="L95" i="1"/>
  <c r="L87" i="1"/>
  <c r="L77" i="1"/>
  <c r="L54" i="1"/>
  <c r="L44" i="1"/>
  <c r="L32" i="1"/>
  <c r="L25" i="1"/>
  <c r="L9" i="1"/>
  <c r="L282" i="1"/>
  <c r="L217" i="1"/>
  <c r="L195" i="1"/>
  <c r="L246" i="1"/>
  <c r="L101" i="1"/>
  <c r="L148" i="1"/>
  <c r="L172" i="1"/>
  <c r="L254" i="1"/>
  <c r="L8" i="1"/>
  <c r="L53" i="1"/>
  <c r="L64" i="1"/>
  <c r="L73" i="1"/>
  <c r="L82" i="1"/>
  <c r="L154" i="1"/>
  <c r="L243" i="1"/>
  <c r="L27" i="1"/>
  <c r="L31" i="1"/>
  <c r="L35" i="1"/>
  <c r="L39" i="1"/>
  <c r="L62" i="1"/>
  <c r="L70" i="1"/>
  <c r="L156" i="1"/>
  <c r="L7" i="1"/>
  <c r="L43" i="1"/>
  <c r="L285" i="1"/>
  <c r="L76" i="1"/>
  <c r="L15" i="1"/>
  <c r="L23" i="1"/>
  <c r="L59" i="1"/>
  <c r="N74" i="1"/>
  <c r="N14" i="2" s="1"/>
  <c r="L171" i="1"/>
  <c r="L28" i="2" s="1"/>
  <c r="L251" i="1"/>
  <c r="L52" i="2" s="1"/>
  <c r="E51" i="2"/>
  <c r="N8" i="1"/>
  <c r="N84" i="1"/>
  <c r="M15" i="2"/>
  <c r="M53" i="2"/>
  <c r="O23" i="2"/>
  <c r="P166" i="1"/>
  <c r="P27" i="2" s="1"/>
  <c r="E215" i="1"/>
  <c r="E41" i="2" s="1"/>
  <c r="E42" i="2"/>
  <c r="P171" i="1"/>
  <c r="P28" i="2" s="1"/>
  <c r="K9" i="2"/>
  <c r="E185" i="1"/>
  <c r="E32" i="2" s="1"/>
  <c r="E40" i="2"/>
  <c r="E48" i="2"/>
  <c r="L50" i="1"/>
  <c r="K60" i="2"/>
  <c r="N50" i="1"/>
  <c r="N107" i="1"/>
  <c r="P99" i="1"/>
  <c r="E12" i="2"/>
  <c r="E15" i="2"/>
  <c r="L91" i="1"/>
  <c r="L16" i="2" s="1"/>
  <c r="L92" i="1"/>
  <c r="N27" i="1"/>
  <c r="N60" i="1"/>
  <c r="N13" i="2" s="1"/>
  <c r="N61" i="1"/>
  <c r="N108" i="1"/>
  <c r="M18" i="2"/>
  <c r="O8" i="2"/>
  <c r="P24" i="1"/>
  <c r="P9" i="2" s="1"/>
  <c r="P25" i="1"/>
  <c r="E8" i="2"/>
  <c r="M8" i="2"/>
  <c r="E18" i="2"/>
  <c r="E20" i="2"/>
  <c r="L108" i="1"/>
  <c r="E277" i="1"/>
  <c r="E58" i="2" s="1"/>
  <c r="E9" i="2"/>
  <c r="E61" i="2"/>
  <c r="E231" i="1"/>
  <c r="E45" i="2" s="1"/>
  <c r="E262" i="1"/>
  <c r="E59" i="2"/>
  <c r="O28" i="2"/>
  <c r="N83" i="1"/>
  <c r="N15" i="2" s="1"/>
  <c r="O34" i="2"/>
  <c r="N51" i="1"/>
  <c r="N12" i="2" s="1"/>
  <c r="M50" i="2"/>
  <c r="N241" i="1"/>
  <c r="N50" i="2" s="1"/>
  <c r="F233" i="1"/>
  <c r="F46" i="2" s="1"/>
  <c r="P227" i="1"/>
  <c r="P44" i="2" s="1"/>
  <c r="G241" i="1"/>
  <c r="G50" i="2" s="1"/>
  <c r="E38" i="2"/>
  <c r="E37" i="2"/>
  <c r="M194" i="1"/>
  <c r="M34" i="2" s="1"/>
  <c r="O24" i="2"/>
  <c r="O191" i="1"/>
  <c r="O33" i="2" s="1"/>
  <c r="P283" i="1"/>
  <c r="P60" i="2" s="1"/>
  <c r="J215" i="1"/>
  <c r="J41" i="2" s="1"/>
  <c r="E27" i="2"/>
  <c r="L51" i="1"/>
  <c r="L12" i="2" s="1"/>
  <c r="K20" i="2"/>
  <c r="M29" i="2"/>
  <c r="M37" i="2"/>
  <c r="M40" i="2"/>
  <c r="M43" i="2"/>
  <c r="O20" i="2"/>
  <c r="E209" i="1"/>
  <c r="G209" i="1" s="1"/>
  <c r="G39" i="2" s="1"/>
  <c r="N101" i="1"/>
  <c r="M17" i="2"/>
  <c r="M42" i="2"/>
  <c r="J18" i="2"/>
  <c r="M57" i="2"/>
  <c r="E44" i="2"/>
  <c r="L88" i="1"/>
  <c r="K194" i="1"/>
  <c r="K34" i="2" s="1"/>
  <c r="K43" i="2"/>
  <c r="K46" i="2"/>
  <c r="K262" i="1"/>
  <c r="K54" i="2" s="1"/>
  <c r="K55" i="2"/>
  <c r="K57" i="2"/>
  <c r="N33" i="1"/>
  <c r="N49" i="1"/>
  <c r="N283" i="1"/>
  <c r="N60" i="2" s="1"/>
  <c r="P6" i="1"/>
  <c r="P7" i="2" s="1"/>
  <c r="P78" i="1"/>
  <c r="P94" i="1"/>
  <c r="J61" i="2"/>
  <c r="G211" i="1"/>
  <c r="G40" i="2" s="1"/>
  <c r="F206" i="1"/>
  <c r="F38" i="2" s="1"/>
  <c r="P146" i="1"/>
  <c r="P24" i="2" s="1"/>
  <c r="O60" i="2"/>
  <c r="N177" i="1"/>
  <c r="N29" i="2" s="1"/>
  <c r="N272" i="1"/>
  <c r="N57" i="2" s="1"/>
  <c r="N100" i="1"/>
  <c r="N17" i="2" s="1"/>
  <c r="M60" i="2"/>
  <c r="L272" i="1"/>
  <c r="L57" i="2" s="1"/>
  <c r="M13" i="2"/>
  <c r="K16" i="2"/>
  <c r="O37" i="2"/>
  <c r="G238" i="1"/>
  <c r="G48" i="2" s="1"/>
  <c r="O15" i="2"/>
  <c r="P83" i="1"/>
  <c r="P15" i="2" s="1"/>
  <c r="M27" i="2"/>
  <c r="N166" i="1"/>
  <c r="N27" i="2" s="1"/>
  <c r="M54" i="2"/>
  <c r="M38" i="2"/>
  <c r="N206" i="1"/>
  <c r="N38" i="2" s="1"/>
  <c r="E7" i="2"/>
  <c r="E10" i="2"/>
  <c r="E17" i="2"/>
  <c r="E23" i="2"/>
  <c r="E26" i="2"/>
  <c r="E181" i="1"/>
  <c r="G181" i="1" s="1"/>
  <c r="G31" i="2" s="1"/>
  <c r="E191" i="1"/>
  <c r="E33" i="2" s="1"/>
  <c r="E194" i="1"/>
  <c r="E34" i="2" s="1"/>
  <c r="E35" i="2"/>
  <c r="E52" i="2"/>
  <c r="E57" i="2"/>
  <c r="K24" i="2"/>
  <c r="K185" i="1"/>
  <c r="K32" i="2" s="1"/>
  <c r="M7" i="2"/>
  <c r="G124" i="1"/>
  <c r="G21" i="2" s="1"/>
  <c r="O9" i="2"/>
  <c r="L283" i="1"/>
  <c r="L60" i="2" s="1"/>
  <c r="P206" i="1"/>
  <c r="P38" i="2" s="1"/>
  <c r="P177" i="1"/>
  <c r="P29" i="2" s="1"/>
  <c r="O13" i="2"/>
  <c r="P60" i="1"/>
  <c r="P13" i="2" s="1"/>
  <c r="M44" i="2"/>
  <c r="N227" i="1"/>
  <c r="N44" i="2" s="1"/>
  <c r="M16" i="2"/>
  <c r="N91" i="1"/>
  <c r="N16" i="2" s="1"/>
  <c r="N181" i="1"/>
  <c r="N31" i="2" s="1"/>
  <c r="D9" i="2"/>
  <c r="F9" i="2"/>
  <c r="D15" i="2"/>
  <c r="D17" i="2"/>
  <c r="D20" i="2"/>
  <c r="D53" i="2"/>
  <c r="G279" i="1"/>
  <c r="G59" i="2" s="1"/>
  <c r="O10" i="2"/>
  <c r="G91" i="1"/>
  <c r="G16" i="2" s="1"/>
  <c r="F238" i="1"/>
  <c r="F48" i="2" s="1"/>
  <c r="E283" i="1"/>
  <c r="E60" i="2" s="1"/>
  <c r="E13" i="2"/>
  <c r="P195" i="1"/>
  <c r="P232" i="1"/>
  <c r="N52" i="1"/>
  <c r="P54" i="1"/>
  <c r="N216" i="1"/>
  <c r="P252" i="1"/>
  <c r="P226" i="1"/>
  <c r="P242" i="1"/>
  <c r="K53" i="2"/>
  <c r="D13" i="2"/>
  <c r="F157" i="1"/>
  <c r="F26" i="2" s="1"/>
  <c r="N24" i="1"/>
  <c r="N9" i="2" s="1"/>
  <c r="M9" i="2"/>
  <c r="F251" i="1"/>
  <c r="F52" i="2" s="1"/>
  <c r="F40" i="1"/>
  <c r="F10" i="2" s="1"/>
  <c r="L146" i="1"/>
  <c r="L24" i="2" s="1"/>
  <c r="F57" i="2"/>
  <c r="O53" i="2"/>
  <c r="O55" i="2"/>
  <c r="P265" i="1"/>
  <c r="P55" i="2" s="1"/>
  <c r="P124" i="1"/>
  <c r="O21" i="2"/>
  <c r="O26" i="2"/>
  <c r="N251" i="1"/>
  <c r="N52" i="2" s="1"/>
  <c r="K37" i="2"/>
  <c r="G272" i="1"/>
  <c r="G57" i="2" s="1"/>
  <c r="F257" i="1"/>
  <c r="F53" i="2" s="1"/>
  <c r="F109" i="1"/>
  <c r="F20" i="2" s="1"/>
  <c r="G83" i="1"/>
  <c r="G15" i="2" s="1"/>
  <c r="G166" i="1"/>
  <c r="G27" i="2" s="1"/>
  <c r="G24" i="1"/>
  <c r="G9" i="2" s="1"/>
  <c r="D7" i="2"/>
  <c r="N6" i="1"/>
  <c r="N7" i="2" s="1"/>
  <c r="L227" i="1"/>
  <c r="L44" i="2" s="1"/>
  <c r="F279" i="1"/>
  <c r="F59" i="2" s="1"/>
  <c r="N280" i="1"/>
  <c r="K59" i="2"/>
  <c r="K23" i="2"/>
  <c r="L140" i="1"/>
  <c r="L23" i="2" s="1"/>
  <c r="M20" i="2"/>
  <c r="G60" i="1"/>
  <c r="G13" i="2" s="1"/>
  <c r="P244" i="1"/>
  <c r="P51" i="2" s="1"/>
  <c r="O51" i="2"/>
  <c r="K15" i="2"/>
  <c r="L83" i="1"/>
  <c r="L15" i="2" s="1"/>
  <c r="L19" i="1"/>
  <c r="C295" i="1"/>
  <c r="A294" i="1"/>
  <c r="A9" i="3"/>
  <c r="A299" i="1"/>
  <c r="K50" i="2"/>
  <c r="L241" i="1"/>
  <c r="L50" i="2" s="1"/>
  <c r="E14" i="2"/>
  <c r="K10" i="2"/>
  <c r="K26" i="2"/>
  <c r="K191" i="1"/>
  <c r="K33" i="2" s="1"/>
  <c r="L211" i="1"/>
  <c r="L40" i="2" s="1"/>
  <c r="M10" i="2"/>
  <c r="M185" i="1"/>
  <c r="M32" i="2" s="1"/>
  <c r="M55" i="2"/>
  <c r="O16" i="2"/>
  <c r="P272" i="1"/>
  <c r="P57" i="2" s="1"/>
  <c r="L20" i="1"/>
  <c r="J48" i="2"/>
  <c r="L60" i="1"/>
  <c r="L13" i="2" s="1"/>
  <c r="K181" i="1"/>
  <c r="K31" i="2" s="1"/>
  <c r="M200" i="1"/>
  <c r="N200" i="1" s="1"/>
  <c r="N35" i="2" s="1"/>
  <c r="O52" i="2"/>
  <c r="P251" i="1"/>
  <c r="P52" i="2" s="1"/>
  <c r="M24" i="2"/>
  <c r="N146" i="1"/>
  <c r="N24" i="2" s="1"/>
  <c r="F74" i="1"/>
  <c r="F14" i="2" s="1"/>
  <c r="G74" i="1"/>
  <c r="G14" i="2" s="1"/>
  <c r="P91" i="1"/>
  <c r="P16" i="2" s="1"/>
  <c r="L40" i="1"/>
  <c r="L10" i="2" s="1"/>
  <c r="K42" i="2"/>
  <c r="G40" i="1"/>
  <c r="G10" i="2" s="1"/>
  <c r="F27" i="2"/>
  <c r="O14" i="2"/>
  <c r="G109" i="1"/>
  <c r="G20" i="2" s="1"/>
  <c r="O42" i="2"/>
  <c r="F262" i="1" l="1"/>
  <c r="F54" i="2" s="1"/>
  <c r="P21" i="2"/>
  <c r="A298" i="1"/>
  <c r="B303" i="1"/>
  <c r="C9" i="3"/>
  <c r="C297" i="1"/>
  <c r="C10" i="3"/>
  <c r="C298" i="1"/>
  <c r="C11" i="3"/>
  <c r="C299" i="1"/>
  <c r="C296" i="1"/>
  <c r="C8" i="3"/>
  <c r="C300" i="1"/>
  <c r="C12" i="3"/>
  <c r="J6" i="2"/>
  <c r="J67" i="2" s="1"/>
  <c r="J6" i="3" s="1"/>
  <c r="P194" i="1"/>
  <c r="P34" i="2" s="1"/>
  <c r="G224" i="1"/>
  <c r="G43" i="2" s="1"/>
  <c r="N21" i="2"/>
  <c r="H12" i="3"/>
  <c r="N155" i="1"/>
  <c r="N25" i="2" s="1"/>
  <c r="F224" i="1"/>
  <c r="F43" i="2" s="1"/>
  <c r="L191" i="1"/>
  <c r="L33" i="2" s="1"/>
  <c r="G283" i="1"/>
  <c r="G60" i="2" s="1"/>
  <c r="G236" i="1"/>
  <c r="G47" i="2" s="1"/>
  <c r="D19" i="2"/>
  <c r="D69" i="2" s="1"/>
  <c r="D296" i="1" s="1"/>
  <c r="H11" i="3"/>
  <c r="H7" i="3"/>
  <c r="H295" i="1"/>
  <c r="H76" i="2"/>
  <c r="H15" i="3" s="1"/>
  <c r="N215" i="1"/>
  <c r="N41" i="2" s="1"/>
  <c r="P215" i="1"/>
  <c r="P41" i="2" s="1"/>
  <c r="H6" i="3"/>
  <c r="E6" i="2"/>
  <c r="E67" i="2" s="1"/>
  <c r="D6" i="2"/>
  <c r="H298" i="1"/>
  <c r="F283" i="1"/>
  <c r="F60" i="2" s="1"/>
  <c r="F191" i="1"/>
  <c r="F33" i="2" s="1"/>
  <c r="M6" i="2"/>
  <c r="J11" i="2"/>
  <c r="M11" i="2"/>
  <c r="H294" i="1"/>
  <c r="D11" i="2"/>
  <c r="D68" i="2" s="1"/>
  <c r="D7" i="3" s="1"/>
  <c r="C294" i="1"/>
  <c r="C6" i="3"/>
  <c r="C76" i="2"/>
  <c r="L287" i="1"/>
  <c r="L61" i="2" s="1"/>
  <c r="G203" i="1"/>
  <c r="G37" i="2" s="1"/>
  <c r="F277" i="1"/>
  <c r="F58" i="2" s="1"/>
  <c r="N185" i="1"/>
  <c r="N32" i="2" s="1"/>
  <c r="G251" i="1"/>
  <c r="G52" i="2" s="1"/>
  <c r="K12" i="2"/>
  <c r="L185" i="1"/>
  <c r="L32" i="2" s="1"/>
  <c r="G177" i="1"/>
  <c r="G29" i="2" s="1"/>
  <c r="E29" i="2"/>
  <c r="L181" i="1"/>
  <c r="L31" i="2" s="1"/>
  <c r="M19" i="2"/>
  <c r="M69" i="2" s="1"/>
  <c r="M8" i="3" s="1"/>
  <c r="M296" i="1" s="1"/>
  <c r="F9" i="5" s="1"/>
  <c r="F236" i="1"/>
  <c r="F47" i="2" s="1"/>
  <c r="P181" i="1"/>
  <c r="P31" i="2" s="1"/>
  <c r="G200" i="1"/>
  <c r="G35" i="2" s="1"/>
  <c r="G215" i="1"/>
  <c r="G41" i="2" s="1"/>
  <c r="F287" i="1"/>
  <c r="F61" i="2" s="1"/>
  <c r="F83" i="1"/>
  <c r="F15" i="2" s="1"/>
  <c r="P200" i="1"/>
  <c r="P35" i="2" s="1"/>
  <c r="G206" i="1"/>
  <c r="G38" i="2" s="1"/>
  <c r="G185" i="1"/>
  <c r="G32" i="2" s="1"/>
  <c r="O27" i="2"/>
  <c r="F185" i="1"/>
  <c r="F32" i="2" s="1"/>
  <c r="P74" i="1"/>
  <c r="P14" i="2" s="1"/>
  <c r="P211" i="1"/>
  <c r="P40" i="2" s="1"/>
  <c r="N124" i="1"/>
  <c r="H2" i="2"/>
  <c r="J294" i="1"/>
  <c r="G171" i="1"/>
  <c r="G28" i="2" s="1"/>
  <c r="E28" i="2"/>
  <c r="K13" i="2"/>
  <c r="K40" i="2"/>
  <c r="L218" i="1"/>
  <c r="L42" i="2" s="1"/>
  <c r="L157" i="1"/>
  <c r="L26" i="2" s="1"/>
  <c r="L124" i="1"/>
  <c r="L21" i="2" s="1"/>
  <c r="F28" i="2"/>
  <c r="F215" i="1"/>
  <c r="F41" i="2" s="1"/>
  <c r="G104" i="1"/>
  <c r="G18" i="2" s="1"/>
  <c r="L206" i="1"/>
  <c r="L38" i="2" s="1"/>
  <c r="G265" i="1"/>
  <c r="G55" i="2" s="1"/>
  <c r="E55" i="2"/>
  <c r="G146" i="1"/>
  <c r="G24" i="2" s="1"/>
  <c r="E24" i="2"/>
  <c r="G227" i="1"/>
  <c r="G44" i="2" s="1"/>
  <c r="N211" i="1"/>
  <c r="N40" i="2" s="1"/>
  <c r="G233" i="1"/>
  <c r="G46" i="2" s="1"/>
  <c r="E46" i="2"/>
  <c r="F91" i="1"/>
  <c r="F16" i="2" s="1"/>
  <c r="E16" i="2"/>
  <c r="I2" i="3"/>
  <c r="H2" i="5" s="1"/>
  <c r="F209" i="1"/>
  <c r="F39" i="2" s="1"/>
  <c r="E39" i="2"/>
  <c r="E36" i="2" s="1"/>
  <c r="E72" i="2" s="1"/>
  <c r="P218" i="1"/>
  <c r="P42" i="2" s="1"/>
  <c r="N40" i="1"/>
  <c r="N10" i="2" s="1"/>
  <c r="O57" i="2"/>
  <c r="L74" i="1"/>
  <c r="L14" i="2" s="1"/>
  <c r="K8" i="2"/>
  <c r="K6" i="2" s="1"/>
  <c r="K67" i="2" s="1"/>
  <c r="K6" i="3" s="1"/>
  <c r="B8" i="5" s="1"/>
  <c r="P157" i="1"/>
  <c r="P26" i="2" s="1"/>
  <c r="P257" i="1"/>
  <c r="P53" i="2" s="1"/>
  <c r="F181" i="1"/>
  <c r="F31" i="2" s="1"/>
  <c r="E31" i="2"/>
  <c r="E30" i="2" s="1"/>
  <c r="E71" i="2" s="1"/>
  <c r="N218" i="1"/>
  <c r="N42" i="2" s="1"/>
  <c r="P140" i="1"/>
  <c r="P23" i="2" s="1"/>
  <c r="G262" i="1"/>
  <c r="G54" i="2" s="1"/>
  <c r="E54" i="2"/>
  <c r="F21" i="2"/>
  <c r="E21" i="2"/>
  <c r="G257" i="1"/>
  <c r="G53" i="2" s="1"/>
  <c r="E53" i="2"/>
  <c r="N140" i="1"/>
  <c r="N23" i="2" s="1"/>
  <c r="F211" i="1"/>
  <c r="F40" i="2" s="1"/>
  <c r="F194" i="1"/>
  <c r="F34" i="2" s="1"/>
  <c r="G155" i="1"/>
  <c r="G25" i="2" s="1"/>
  <c r="F51" i="1"/>
  <c r="F12" i="2" s="1"/>
  <c r="D58" i="2"/>
  <c r="D56" i="2" s="1"/>
  <c r="D74" i="2" s="1"/>
  <c r="G100" i="1"/>
  <c r="G17" i="2" s="1"/>
  <c r="G277" i="1"/>
  <c r="G58" i="2" s="1"/>
  <c r="F140" i="1"/>
  <c r="F23" i="2" s="1"/>
  <c r="G244" i="1"/>
  <c r="G51" i="2" s="1"/>
  <c r="F244" i="1"/>
  <c r="F51" i="2" s="1"/>
  <c r="F265" i="1"/>
  <c r="F55" i="2" s="1"/>
  <c r="F155" i="1"/>
  <c r="F25" i="2" s="1"/>
  <c r="G51" i="1"/>
  <c r="G12" i="2" s="1"/>
  <c r="F227" i="1"/>
  <c r="F44" i="2" s="1"/>
  <c r="G157" i="1"/>
  <c r="G26" i="2" s="1"/>
  <c r="P287" i="1"/>
  <c r="P61" i="2" s="1"/>
  <c r="K14" i="2"/>
  <c r="K61" i="2"/>
  <c r="G191" i="1"/>
  <c r="G33" i="2" s="1"/>
  <c r="L265" i="1"/>
  <c r="L55" i="2" s="1"/>
  <c r="P191" i="1"/>
  <c r="P33" i="2" s="1"/>
  <c r="N257" i="1"/>
  <c r="N53" i="2" s="1"/>
  <c r="D26" i="2"/>
  <c r="D22" i="2" s="1"/>
  <c r="D70" i="2" s="1"/>
  <c r="L194" i="1"/>
  <c r="L34" i="2" s="1"/>
  <c r="F231" i="1"/>
  <c r="F45" i="2" s="1"/>
  <c r="N233" i="1"/>
  <c r="N46" i="2" s="1"/>
  <c r="L224" i="1"/>
  <c r="L43" i="2" s="1"/>
  <c r="N224" i="1"/>
  <c r="N43" i="2" s="1"/>
  <c r="G140" i="1"/>
  <c r="G23" i="2" s="1"/>
  <c r="P104" i="1"/>
  <c r="P18" i="2" s="1"/>
  <c r="N104" i="1"/>
  <c r="N18" i="2" s="1"/>
  <c r="P51" i="1"/>
  <c r="P12" i="2" s="1"/>
  <c r="P13" i="1"/>
  <c r="P8" i="2" s="1"/>
  <c r="N13" i="1"/>
  <c r="N8" i="2" s="1"/>
  <c r="G13" i="1"/>
  <c r="G8" i="2" s="1"/>
  <c r="K49" i="2"/>
  <c r="K73" i="2" s="1"/>
  <c r="K300" i="1" s="1"/>
  <c r="L244" i="1"/>
  <c r="L51" i="2" s="1"/>
  <c r="O19" i="2"/>
  <c r="O69" i="2" s="1"/>
  <c r="O8" i="3" s="1"/>
  <c r="O296" i="1" s="1"/>
  <c r="F10" i="5" s="1"/>
  <c r="J30" i="2"/>
  <c r="J71" i="2" s="1"/>
  <c r="J22" i="2"/>
  <c r="J70" i="2" s="1"/>
  <c r="O7" i="2"/>
  <c r="O6" i="2" s="1"/>
  <c r="P6" i="2" s="1"/>
  <c r="P67" i="2" s="1"/>
  <c r="G218" i="1"/>
  <c r="G42" i="2" s="1"/>
  <c r="F218" i="1"/>
  <c r="F42" i="2" s="1"/>
  <c r="F37" i="2"/>
  <c r="P203" i="1"/>
  <c r="P37" i="2" s="1"/>
  <c r="D36" i="2"/>
  <c r="N203" i="1"/>
  <c r="N37" i="2" s="1"/>
  <c r="L203" i="1"/>
  <c r="L37" i="2" s="1"/>
  <c r="F200" i="1"/>
  <c r="F35" i="2" s="1"/>
  <c r="D30" i="2"/>
  <c r="D71" i="2" s="1"/>
  <c r="J19" i="2"/>
  <c r="J69" i="2" s="1"/>
  <c r="P155" i="1"/>
  <c r="P25" i="2" s="1"/>
  <c r="O25" i="2"/>
  <c r="O39" i="2"/>
  <c r="P209" i="1"/>
  <c r="P39" i="2" s="1"/>
  <c r="N209" i="1"/>
  <c r="N39" i="2" s="1"/>
  <c r="M39" i="2"/>
  <c r="P236" i="1"/>
  <c r="P47" i="2" s="1"/>
  <c r="L236" i="1"/>
  <c r="L47" i="2" s="1"/>
  <c r="N236" i="1"/>
  <c r="N47" i="2" s="1"/>
  <c r="K58" i="2"/>
  <c r="L277" i="1"/>
  <c r="L58" i="2" s="1"/>
  <c r="M28" i="2"/>
  <c r="N171" i="1"/>
  <c r="N28" i="2" s="1"/>
  <c r="K39" i="2"/>
  <c r="L209" i="1"/>
  <c r="L39" i="2" s="1"/>
  <c r="M58" i="2"/>
  <c r="N277" i="1"/>
  <c r="N58" i="2" s="1"/>
  <c r="N265" i="1"/>
  <c r="N55" i="2" s="1"/>
  <c r="F177" i="1"/>
  <c r="F29" i="2" s="1"/>
  <c r="P238" i="1"/>
  <c r="P48" i="2" s="1"/>
  <c r="F100" i="1"/>
  <c r="F17" i="2" s="1"/>
  <c r="K200" i="1"/>
  <c r="L233" i="1"/>
  <c r="L46" i="2" s="1"/>
  <c r="L6" i="1"/>
  <c r="L7" i="2" s="1"/>
  <c r="P100" i="1"/>
  <c r="P17" i="2" s="1"/>
  <c r="O17" i="2"/>
  <c r="O11" i="2" s="1"/>
  <c r="N238" i="1"/>
  <c r="N48" i="2" s="1"/>
  <c r="M48" i="2"/>
  <c r="N231" i="1"/>
  <c r="N45" i="2" s="1"/>
  <c r="L231" i="1"/>
  <c r="L45" i="2" s="1"/>
  <c r="K25" i="2"/>
  <c r="L155" i="1"/>
  <c r="L25" i="2" s="1"/>
  <c r="C301" i="1"/>
  <c r="O58" i="2"/>
  <c r="P277" i="1"/>
  <c r="P58" i="2" s="1"/>
  <c r="J49" i="2"/>
  <c r="J73" i="2" s="1"/>
  <c r="P262" i="1"/>
  <c r="P54" i="2" s="1"/>
  <c r="N262" i="1"/>
  <c r="N54" i="2" s="1"/>
  <c r="L262" i="1"/>
  <c r="L54" i="2" s="1"/>
  <c r="O45" i="2"/>
  <c r="P231" i="1"/>
  <c r="P45" i="2" s="1"/>
  <c r="K41" i="2"/>
  <c r="L215" i="1"/>
  <c r="L41" i="2" s="1"/>
  <c r="P233" i="1"/>
  <c r="P46" i="2" s="1"/>
  <c r="O46" i="2"/>
  <c r="M51" i="2"/>
  <c r="M49" i="2" s="1"/>
  <c r="M73" i="2" s="1"/>
  <c r="N244" i="1"/>
  <c r="N51" i="2" s="1"/>
  <c r="O43" i="2"/>
  <c r="P224" i="1"/>
  <c r="P43" i="2" s="1"/>
  <c r="M26" i="2"/>
  <c r="N157" i="1"/>
  <c r="N26" i="2" s="1"/>
  <c r="D67" i="2"/>
  <c r="J59" i="2"/>
  <c r="F60" i="1"/>
  <c r="F13" i="2" s="1"/>
  <c r="G194" i="1"/>
  <c r="G34" i="2" s="1"/>
  <c r="F104" i="1"/>
  <c r="F18" i="2" s="1"/>
  <c r="K19" i="2"/>
  <c r="O185" i="1"/>
  <c r="D49" i="2"/>
  <c r="D73" i="2" s="1"/>
  <c r="P40" i="1"/>
  <c r="P10" i="2" s="1"/>
  <c r="N194" i="1"/>
  <c r="N34" i="2" s="1"/>
  <c r="E19" i="2"/>
  <c r="M35" i="2"/>
  <c r="L238" i="1"/>
  <c r="L48" i="2" s="1"/>
  <c r="N109" i="1"/>
  <c r="N20" i="2" s="1"/>
  <c r="L257" i="1"/>
  <c r="L53" i="2" s="1"/>
  <c r="F146" i="1"/>
  <c r="F24" i="2" s="1"/>
  <c r="N287" i="1"/>
  <c r="N61" i="2" s="1"/>
  <c r="P109" i="1"/>
  <c r="P20" i="2" s="1"/>
  <c r="L109" i="1"/>
  <c r="L20" i="2" s="1"/>
  <c r="N191" i="1"/>
  <c r="N33" i="2" s="1"/>
  <c r="M33" i="2"/>
  <c r="E56" i="2"/>
  <c r="E74" i="2" s="1"/>
  <c r="E13" i="3" s="1"/>
  <c r="E301" i="1" s="1"/>
  <c r="G287" i="1"/>
  <c r="G61" i="2" s="1"/>
  <c r="G231" i="1"/>
  <c r="G45" i="2" s="1"/>
  <c r="L24" i="1"/>
  <c r="L9" i="2" s="1"/>
  <c r="F6" i="1"/>
  <c r="F7" i="2" s="1"/>
  <c r="G6" i="1"/>
  <c r="G7" i="2" s="1"/>
  <c r="H303" i="1" l="1"/>
  <c r="O56" i="2"/>
  <c r="O74" i="2" s="1"/>
  <c r="O13" i="3" s="1"/>
  <c r="O301" i="1" s="1"/>
  <c r="P10" i="5" s="1"/>
  <c r="K56" i="2"/>
  <c r="K74" i="2" s="1"/>
  <c r="K13" i="3" s="1"/>
  <c r="K301" i="1" s="1"/>
  <c r="O22" i="2"/>
  <c r="O70" i="2" s="1"/>
  <c r="D8" i="3"/>
  <c r="E22" i="2"/>
  <c r="E70" i="2" s="1"/>
  <c r="E9" i="3" s="1"/>
  <c r="G6" i="2"/>
  <c r="F6" i="2"/>
  <c r="F67" i="2" s="1"/>
  <c r="E49" i="2"/>
  <c r="E73" i="2" s="1"/>
  <c r="E300" i="1" s="1"/>
  <c r="E11" i="2"/>
  <c r="G11" i="2" s="1"/>
  <c r="G68" i="2" s="1"/>
  <c r="C15" i="3"/>
  <c r="C303" i="1"/>
  <c r="J9" i="3"/>
  <c r="J297" i="1"/>
  <c r="J8" i="3"/>
  <c r="J296" i="1"/>
  <c r="J10" i="3"/>
  <c r="J298" i="1"/>
  <c r="E11" i="3"/>
  <c r="E299" i="1"/>
  <c r="E10" i="3"/>
  <c r="E298" i="1"/>
  <c r="F19" i="2"/>
  <c r="F69" i="2" s="1"/>
  <c r="F8" i="3" s="1"/>
  <c r="E69" i="2"/>
  <c r="J12" i="3"/>
  <c r="J300" i="1"/>
  <c r="E294" i="1"/>
  <c r="E6" i="3"/>
  <c r="D294" i="1"/>
  <c r="D6" i="3"/>
  <c r="D9" i="3"/>
  <c r="D297" i="1"/>
  <c r="D298" i="1"/>
  <c r="D10" i="3"/>
  <c r="D13" i="3"/>
  <c r="D301" i="1" s="1"/>
  <c r="D300" i="1"/>
  <c r="D12" i="3"/>
  <c r="K294" i="1"/>
  <c r="J68" i="2"/>
  <c r="F36" i="2"/>
  <c r="F72" i="2" s="1"/>
  <c r="O67" i="2"/>
  <c r="O6" i="3" s="1"/>
  <c r="L6" i="2"/>
  <c r="L67" i="2" s="1"/>
  <c r="G30" i="2"/>
  <c r="G71" i="2" s="1"/>
  <c r="F30" i="2"/>
  <c r="F71" i="2" s="1"/>
  <c r="J36" i="2"/>
  <c r="J72" i="2" s="1"/>
  <c r="M22" i="2"/>
  <c r="N22" i="2" s="1"/>
  <c r="N70" i="2" s="1"/>
  <c r="I71" i="2"/>
  <c r="P19" i="2"/>
  <c r="P69" i="2" s="1"/>
  <c r="P8" i="3" s="1"/>
  <c r="P296" i="1" s="1"/>
  <c r="K12" i="3"/>
  <c r="N8" i="5" s="1"/>
  <c r="K36" i="2"/>
  <c r="K72" i="2" s="1"/>
  <c r="K11" i="3" s="1"/>
  <c r="L8" i="5" s="1"/>
  <c r="M30" i="2"/>
  <c r="M71" i="2" s="1"/>
  <c r="N19" i="2"/>
  <c r="N69" i="2" s="1"/>
  <c r="N8" i="3" s="1"/>
  <c r="M36" i="2"/>
  <c r="M72" i="2" s="1"/>
  <c r="O36" i="2"/>
  <c r="O72" i="2" s="1"/>
  <c r="O299" i="1" s="1"/>
  <c r="L10" i="5" s="1"/>
  <c r="M68" i="2"/>
  <c r="M7" i="3" s="1"/>
  <c r="G36" i="2"/>
  <c r="G72" i="2" s="1"/>
  <c r="D72" i="2"/>
  <c r="D295" i="1"/>
  <c r="L177" i="1"/>
  <c r="L29" i="2" s="1"/>
  <c r="K29" i="2"/>
  <c r="P22" i="2"/>
  <c r="P70" i="2" s="1"/>
  <c r="K35" i="2"/>
  <c r="K30" i="2" s="1"/>
  <c r="L200" i="1"/>
  <c r="L35" i="2" s="1"/>
  <c r="L100" i="1"/>
  <c r="L17" i="2" s="1"/>
  <c r="K17" i="2"/>
  <c r="P294" i="1"/>
  <c r="P6" i="3"/>
  <c r="C10" i="5" s="1"/>
  <c r="N6" i="2"/>
  <c r="N67" i="2" s="1"/>
  <c r="M67" i="2"/>
  <c r="P241" i="1"/>
  <c r="P50" i="2" s="1"/>
  <c r="O50" i="2"/>
  <c r="O49" i="2" s="1"/>
  <c r="O73" i="2" s="1"/>
  <c r="O68" i="2"/>
  <c r="O32" i="2"/>
  <c r="O30" i="2" s="1"/>
  <c r="P185" i="1"/>
  <c r="P32" i="2" s="1"/>
  <c r="K18" i="2"/>
  <c r="L104" i="1"/>
  <c r="L18" i="2" s="1"/>
  <c r="K27" i="2"/>
  <c r="L166" i="1"/>
  <c r="L27" i="2" s="1"/>
  <c r="M300" i="1"/>
  <c r="N9" i="5" s="1"/>
  <c r="M12" i="3"/>
  <c r="I69" i="2"/>
  <c r="G19" i="2"/>
  <c r="G69" i="2" s="1"/>
  <c r="L19" i="2"/>
  <c r="L69" i="2" s="1"/>
  <c r="L8" i="3" s="1"/>
  <c r="K69" i="2"/>
  <c r="K8" i="3" s="1"/>
  <c r="L279" i="1"/>
  <c r="L59" i="2" s="1"/>
  <c r="P279" i="1"/>
  <c r="P59" i="2" s="1"/>
  <c r="J56" i="2"/>
  <c r="M59" i="2"/>
  <c r="M56" i="2" s="1"/>
  <c r="M74" i="2" s="1"/>
  <c r="M13" i="3" s="1"/>
  <c r="M301" i="1" s="1"/>
  <c r="P9" i="5" s="1"/>
  <c r="N279" i="1"/>
  <c r="N59" i="2" s="1"/>
  <c r="G56" i="2"/>
  <c r="F56" i="2"/>
  <c r="I67" i="2"/>
  <c r="I70" i="2"/>
  <c r="G22" i="2"/>
  <c r="G70" i="2" s="1"/>
  <c r="F22" i="2"/>
  <c r="F70" i="2" s="1"/>
  <c r="N49" i="2"/>
  <c r="N73" i="2" s="1"/>
  <c r="I73" i="2"/>
  <c r="G67" i="2"/>
  <c r="L49" i="2"/>
  <c r="L73" i="2" s="1"/>
  <c r="P8" i="5" l="1"/>
  <c r="O294" i="1"/>
  <c r="B10" i="5" s="1"/>
  <c r="E297" i="1"/>
  <c r="E12" i="3"/>
  <c r="F49" i="2"/>
  <c r="F73" i="2" s="1"/>
  <c r="F300" i="1" s="1"/>
  <c r="K11" i="2"/>
  <c r="L11" i="2" s="1"/>
  <c r="L68" i="2" s="1"/>
  <c r="L7" i="3" s="1"/>
  <c r="E8" i="5" s="1"/>
  <c r="F11" i="2"/>
  <c r="F68" i="2" s="1"/>
  <c r="F295" i="1" s="1"/>
  <c r="G49" i="2"/>
  <c r="G73" i="2" s="1"/>
  <c r="G300" i="1" s="1"/>
  <c r="E68" i="2"/>
  <c r="F296" i="1"/>
  <c r="J74" i="2"/>
  <c r="J13" i="3" s="1"/>
  <c r="J301" i="1" s="1"/>
  <c r="I8" i="3"/>
  <c r="I296" i="1"/>
  <c r="I298" i="1"/>
  <c r="I10" i="3"/>
  <c r="I12" i="3"/>
  <c r="I300" i="1"/>
  <c r="I294" i="1"/>
  <c r="I6" i="3"/>
  <c r="I9" i="3"/>
  <c r="I297" i="1"/>
  <c r="E296" i="1"/>
  <c r="E8" i="3"/>
  <c r="J11" i="3"/>
  <c r="J299" i="1"/>
  <c r="J7" i="3"/>
  <c r="J295" i="1"/>
  <c r="G9" i="3"/>
  <c r="G297" i="1"/>
  <c r="G6" i="3"/>
  <c r="G294" i="1"/>
  <c r="G7" i="3"/>
  <c r="G295" i="1"/>
  <c r="G8" i="3"/>
  <c r="G296" i="1"/>
  <c r="F11" i="3"/>
  <c r="F299" i="1"/>
  <c r="G11" i="3"/>
  <c r="G299" i="1"/>
  <c r="F9" i="3"/>
  <c r="F297" i="1"/>
  <c r="F74" i="2"/>
  <c r="F13" i="3" s="1"/>
  <c r="F301" i="1" s="1"/>
  <c r="D299" i="1"/>
  <c r="D11" i="3"/>
  <c r="F294" i="1"/>
  <c r="F6" i="3"/>
  <c r="F10" i="3"/>
  <c r="F298" i="1"/>
  <c r="D76" i="2"/>
  <c r="G74" i="2"/>
  <c r="G13" i="3" s="1"/>
  <c r="G301" i="1" s="1"/>
  <c r="G10" i="3"/>
  <c r="G298" i="1"/>
  <c r="P11" i="2"/>
  <c r="P68" i="2" s="1"/>
  <c r="P7" i="3" s="1"/>
  <c r="E10" i="5" s="1"/>
  <c r="I68" i="2"/>
  <c r="N11" i="2"/>
  <c r="N68" i="2" s="1"/>
  <c r="N295" i="1" s="1"/>
  <c r="O11" i="3"/>
  <c r="I72" i="2"/>
  <c r="N36" i="2"/>
  <c r="N72" i="2" s="1"/>
  <c r="N299" i="1" s="1"/>
  <c r="N30" i="2"/>
  <c r="N71" i="2" s="1"/>
  <c r="N10" i="3" s="1"/>
  <c r="K9" i="5" s="1"/>
  <c r="M295" i="1"/>
  <c r="D9" i="5" s="1"/>
  <c r="L294" i="1"/>
  <c r="L6" i="3"/>
  <c r="C8" i="5" s="1"/>
  <c r="M70" i="2"/>
  <c r="M297" i="1" s="1"/>
  <c r="H9" i="5" s="1"/>
  <c r="G10" i="5"/>
  <c r="K299" i="1"/>
  <c r="L36" i="2"/>
  <c r="L72" i="2" s="1"/>
  <c r="L299" i="1" s="1"/>
  <c r="L30" i="2"/>
  <c r="L71" i="2" s="1"/>
  <c r="K71" i="2"/>
  <c r="K22" i="2"/>
  <c r="K70" i="2" s="1"/>
  <c r="G9" i="5"/>
  <c r="N296" i="1"/>
  <c r="P49" i="2"/>
  <c r="P73" i="2" s="1"/>
  <c r="P300" i="1" s="1"/>
  <c r="P36" i="2"/>
  <c r="P72" i="2" s="1"/>
  <c r="P299" i="1" s="1"/>
  <c r="P9" i="3"/>
  <c r="I10" i="5" s="1"/>
  <c r="P297" i="1"/>
  <c r="O297" i="1"/>
  <c r="H10" i="5" s="1"/>
  <c r="O9" i="3"/>
  <c r="O300" i="1"/>
  <c r="N10" i="5" s="1"/>
  <c r="O12" i="3"/>
  <c r="F8" i="5"/>
  <c r="K296" i="1"/>
  <c r="G8" i="5"/>
  <c r="L296" i="1"/>
  <c r="N9" i="3"/>
  <c r="I9" i="5" s="1"/>
  <c r="N297" i="1"/>
  <c r="P30" i="2"/>
  <c r="P71" i="2" s="1"/>
  <c r="O71" i="2"/>
  <c r="M294" i="1"/>
  <c r="B9" i="5" s="1"/>
  <c r="M6" i="3"/>
  <c r="N294" i="1"/>
  <c r="N6" i="3"/>
  <c r="C9" i="5" s="1"/>
  <c r="N56" i="2"/>
  <c r="N74" i="2" s="1"/>
  <c r="N13" i="3" s="1"/>
  <c r="L56" i="2"/>
  <c r="L74" i="2" s="1"/>
  <c r="L13" i="3" s="1"/>
  <c r="P56" i="2"/>
  <c r="P74" i="2" s="1"/>
  <c r="P13" i="3" s="1"/>
  <c r="O7" i="3"/>
  <c r="O295" i="1"/>
  <c r="D10" i="5" s="1"/>
  <c r="L12" i="3"/>
  <c r="O8" i="5" s="1"/>
  <c r="L300" i="1"/>
  <c r="N300" i="1"/>
  <c r="N12" i="3"/>
  <c r="O9" i="5" s="1"/>
  <c r="M299" i="1"/>
  <c r="L9" i="5" s="1"/>
  <c r="M11" i="3"/>
  <c r="M10" i="3"/>
  <c r="M298" i="1"/>
  <c r="J9" i="5" s="1"/>
  <c r="F76" i="2" l="1"/>
  <c r="F303" i="1" s="1"/>
  <c r="F12" i="3"/>
  <c r="F7" i="3"/>
  <c r="J76" i="2"/>
  <c r="J15" i="3" s="1"/>
  <c r="G12" i="3"/>
  <c r="E7" i="3"/>
  <c r="E295" i="1"/>
  <c r="E76" i="2"/>
  <c r="G76" i="2" s="1"/>
  <c r="P295" i="1"/>
  <c r="I11" i="3"/>
  <c r="I299" i="1"/>
  <c r="I7" i="3"/>
  <c r="I295" i="1"/>
  <c r="I74" i="2"/>
  <c r="I13" i="3" s="1"/>
  <c r="I301" i="1" s="1"/>
  <c r="D303" i="1"/>
  <c r="D15" i="3"/>
  <c r="N298" i="1"/>
  <c r="M9" i="3"/>
  <c r="N7" i="3"/>
  <c r="E9" i="5" s="1"/>
  <c r="M76" i="2"/>
  <c r="M303" i="1" s="1"/>
  <c r="N11" i="3"/>
  <c r="M9" i="5" s="1"/>
  <c r="L295" i="1"/>
  <c r="P11" i="3"/>
  <c r="M10" i="5" s="1"/>
  <c r="L11" i="3"/>
  <c r="M8" i="5" s="1"/>
  <c r="L22" i="2"/>
  <c r="L70" i="2" s="1"/>
  <c r="L297" i="1" s="1"/>
  <c r="K68" i="2"/>
  <c r="K298" i="1"/>
  <c r="K10" i="3"/>
  <c r="J8" i="5" s="1"/>
  <c r="L298" i="1"/>
  <c r="L10" i="3"/>
  <c r="K8" i="5" s="1"/>
  <c r="P12" i="3"/>
  <c r="O10" i="5" s="1"/>
  <c r="P301" i="1"/>
  <c r="Q10" i="5"/>
  <c r="K9" i="3"/>
  <c r="H8" i="5" s="1"/>
  <c r="K297" i="1"/>
  <c r="Q8" i="5"/>
  <c r="L301" i="1"/>
  <c r="O298" i="1"/>
  <c r="J10" i="5" s="1"/>
  <c r="O10" i="3"/>
  <c r="O76" i="2"/>
  <c r="P298" i="1"/>
  <c r="P10" i="3"/>
  <c r="K10" i="5" s="1"/>
  <c r="N301" i="1"/>
  <c r="Q9" i="5"/>
  <c r="F15" i="3" l="1"/>
  <c r="H78" i="2"/>
  <c r="J303" i="1"/>
  <c r="H308" i="1" s="1"/>
  <c r="H80" i="2" s="1"/>
  <c r="E15" i="3"/>
  <c r="H17" i="3" s="1"/>
  <c r="E303" i="1"/>
  <c r="H306" i="1" s="1"/>
  <c r="G13" i="5" s="1"/>
  <c r="K7" i="3"/>
  <c r="D8" i="5" s="1"/>
  <c r="I76" i="2"/>
  <c r="H19" i="3"/>
  <c r="G303" i="1"/>
  <c r="G15" i="3"/>
  <c r="M15" i="3"/>
  <c r="R9" i="5" s="1"/>
  <c r="L9" i="3"/>
  <c r="I8" i="5" s="1"/>
  <c r="K76" i="2"/>
  <c r="K303" i="1" s="1"/>
  <c r="K295" i="1"/>
  <c r="N76" i="2"/>
  <c r="N303" i="1" s="1"/>
  <c r="P76" i="2"/>
  <c r="P15" i="3" s="1"/>
  <c r="S10" i="5" s="1"/>
  <c r="O15" i="3"/>
  <c r="R10" i="5" s="1"/>
  <c r="O303" i="1"/>
  <c r="I303" i="1" l="1"/>
  <c r="I15" i="3"/>
  <c r="K15" i="3"/>
  <c r="R8" i="5" s="1"/>
  <c r="L76" i="2"/>
  <c r="L303" i="1" s="1"/>
  <c r="G15" i="5"/>
  <c r="N15" i="3"/>
  <c r="S9" i="5" s="1"/>
  <c r="P303" i="1"/>
  <c r="L15" i="3" l="1"/>
  <c r="S8" i="5" s="1"/>
</calcChain>
</file>

<file path=xl/sharedStrings.xml><?xml version="1.0" encoding="utf-8"?>
<sst xmlns="http://schemas.openxmlformats.org/spreadsheetml/2006/main" count="1955" uniqueCount="313">
  <si>
    <t>Section</t>
  </si>
  <si>
    <t>Commune</t>
  </si>
  <si>
    <t>Bureau de vote</t>
  </si>
  <si>
    <t>%</t>
  </si>
  <si>
    <t>Première section des îles du vent</t>
  </si>
  <si>
    <t>Arue</t>
  </si>
  <si>
    <t>Moorea-Maiao</t>
  </si>
  <si>
    <t>Pirae</t>
  </si>
  <si>
    <t>Hitia'a O Te ra</t>
  </si>
  <si>
    <t>Papara</t>
  </si>
  <si>
    <t>Taiarapu-Est</t>
  </si>
  <si>
    <t>Taiarapu-Ouest</t>
  </si>
  <si>
    <t>Troisième section des îles du vent</t>
  </si>
  <si>
    <t>Punaauia</t>
  </si>
  <si>
    <t>Section des îles sous le vent</t>
  </si>
  <si>
    <t>Bora-Bora</t>
  </si>
  <si>
    <t>Tahaa</t>
  </si>
  <si>
    <t>Taputapuatea</t>
  </si>
  <si>
    <t>Tumaraa</t>
  </si>
  <si>
    <t>Anaa</t>
  </si>
  <si>
    <t>Reao</t>
  </si>
  <si>
    <t>Tatakoto</t>
  </si>
  <si>
    <t>Tureia</t>
  </si>
  <si>
    <t>Fatu Hiva</t>
  </si>
  <si>
    <t>Hiva Oa</t>
  </si>
  <si>
    <t>Nuku Hiva</t>
  </si>
  <si>
    <t>Tahuata</t>
  </si>
  <si>
    <t>PIRAE</t>
  </si>
  <si>
    <t>HITIA'A O TE RA</t>
  </si>
  <si>
    <t>MAHINA</t>
  </si>
  <si>
    <t>PAEA</t>
  </si>
  <si>
    <t>PAPARA</t>
  </si>
  <si>
    <t>TAIARAPU-EST</t>
  </si>
  <si>
    <t>TAIARAPU-OUEST</t>
  </si>
  <si>
    <t>TEVA I UTA</t>
  </si>
  <si>
    <t>FAA'A</t>
  </si>
  <si>
    <t>PUNAAUIA</t>
  </si>
  <si>
    <t>BORA-BORA</t>
  </si>
  <si>
    <t>HUAHINE</t>
  </si>
  <si>
    <t>MAUPITI</t>
  </si>
  <si>
    <t>TAHA'A</t>
  </si>
  <si>
    <t>TAPUTAPUATEA</t>
  </si>
  <si>
    <t>TUMARAA</t>
  </si>
  <si>
    <t>UTUROA</t>
  </si>
  <si>
    <t>ARUTUA</t>
  </si>
  <si>
    <t>FAKARAVA</t>
  </si>
  <si>
    <t>MANIHI</t>
  </si>
  <si>
    <t>RANGIROA</t>
  </si>
  <si>
    <t>TAKAROA</t>
  </si>
  <si>
    <t>ANAA</t>
  </si>
  <si>
    <t>FANGATAU</t>
  </si>
  <si>
    <t>GAMBIER</t>
  </si>
  <si>
    <t>HAO</t>
  </si>
  <si>
    <t>HIKUERU</t>
  </si>
  <si>
    <t>MAKEMO</t>
  </si>
  <si>
    <t>NAPUKA</t>
  </si>
  <si>
    <t>NUKUTAVAKE</t>
  </si>
  <si>
    <t>PUKAPUKA</t>
  </si>
  <si>
    <t>REAO</t>
  </si>
  <si>
    <t>TATAKOTO</t>
  </si>
  <si>
    <t>TUREIA</t>
  </si>
  <si>
    <t>FATU HIVA</t>
  </si>
  <si>
    <t>HIVA OA</t>
  </si>
  <si>
    <t>NUKU HIVA</t>
  </si>
  <si>
    <t>TAHUATA</t>
  </si>
  <si>
    <t>UA HUKA</t>
  </si>
  <si>
    <t>UA POU</t>
  </si>
  <si>
    <t>RAIVAVAE</t>
  </si>
  <si>
    <t>RAPA</t>
  </si>
  <si>
    <t>RIMATARA</t>
  </si>
  <si>
    <t>RURUTU</t>
  </si>
  <si>
    <t>TUBUAI</t>
  </si>
  <si>
    <t>Abstention</t>
  </si>
  <si>
    <t>Taux participation</t>
  </si>
  <si>
    <t>Voix Obtenues</t>
  </si>
  <si>
    <t>Deuxième section des îles du vent</t>
  </si>
  <si>
    <t>Communes</t>
  </si>
  <si>
    <t>Nb de Bureau de vote</t>
  </si>
  <si>
    <t>Nb. Exprimes</t>
  </si>
  <si>
    <t>Nb de Communes</t>
  </si>
  <si>
    <t>SECTION DES ÎLES SOUS LE VENT</t>
  </si>
  <si>
    <t>Nb. bureaux de vote</t>
  </si>
  <si>
    <t>CIRCONSCRIPTION POLYNESIE FRANÇAISE</t>
  </si>
  <si>
    <t>Nb de bureaux de vote saisis</t>
  </si>
  <si>
    <t xml:space="preserve"> Nb. inscrits</t>
  </si>
  <si>
    <t>Nb. Votants</t>
  </si>
  <si>
    <t>par section et circonscription</t>
  </si>
  <si>
    <t>Sections</t>
  </si>
  <si>
    <t>1ère section des îles du vent</t>
  </si>
  <si>
    <t>2ème SECTION DES ÎLES DU VENT</t>
  </si>
  <si>
    <t>2ème section des îles du vent</t>
  </si>
  <si>
    <t>3ème section des îles du vent</t>
  </si>
  <si>
    <t>Section des Tuamotu Ouest</t>
  </si>
  <si>
    <t>Section des îles Sous-le-vent</t>
  </si>
  <si>
    <t>Section des Tuamotu Est et Gambier</t>
  </si>
  <si>
    <t>Section des Marquises</t>
  </si>
  <si>
    <t>Section des Australes</t>
  </si>
  <si>
    <t>SECTION DES TUAMOTU OUEST</t>
  </si>
  <si>
    <t>SECTION DES TUAMOTU EST ET GAMBIER</t>
  </si>
  <si>
    <t>SECTION DES MARQUISES</t>
  </si>
  <si>
    <t>SECTION DES AUSTRALES</t>
  </si>
  <si>
    <t>1ère SECTION DES ÎLES DU VENT</t>
  </si>
  <si>
    <t>3ème SECTION DES ÎLES DU VENT</t>
  </si>
  <si>
    <t>par bureaux de vote</t>
  </si>
  <si>
    <t>Par commune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</si>
  <si>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</si>
  <si>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</si>
  <si>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</si>
  <si>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</si>
  <si>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</si>
  <si>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</si>
  <si>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</si>
  <si>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</si>
  <si>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voix</t>
  </si>
  <si>
    <t>Circonscription PF</t>
  </si>
  <si>
    <t>Papeete</t>
  </si>
  <si>
    <t>Mahina</t>
  </si>
  <si>
    <t>Paea</t>
  </si>
  <si>
    <t>Teva I Uta</t>
  </si>
  <si>
    <t>Faa'a</t>
  </si>
  <si>
    <t>Huahine</t>
  </si>
  <si>
    <t>Maupiti</t>
  </si>
  <si>
    <t>Uturoa</t>
  </si>
  <si>
    <t>Arutua</t>
  </si>
  <si>
    <t>Fakarava</t>
  </si>
  <si>
    <t>Manihi</t>
  </si>
  <si>
    <t>Rangiroa</t>
  </si>
  <si>
    <t>Takaroa</t>
  </si>
  <si>
    <t>Fangatau</t>
  </si>
  <si>
    <t>Gambier</t>
  </si>
  <si>
    <t>Hao</t>
  </si>
  <si>
    <t>Hikueru</t>
  </si>
  <si>
    <t>Makemo</t>
  </si>
  <si>
    <t>Napuka</t>
  </si>
  <si>
    <t>Nukutavake</t>
  </si>
  <si>
    <t>Pukapuka</t>
  </si>
  <si>
    <t>Ua Huka</t>
  </si>
  <si>
    <t>Ua Pou</t>
  </si>
  <si>
    <t>Raivavae</t>
  </si>
  <si>
    <t>Rapa</t>
  </si>
  <si>
    <t>Rimatara</t>
  </si>
  <si>
    <t>Rurutu</t>
  </si>
  <si>
    <t>Tubuai</t>
  </si>
  <si>
    <t>MOOREA-MAIAO</t>
  </si>
  <si>
    <t>ARUE</t>
  </si>
  <si>
    <t>PAPEETE</t>
  </si>
  <si>
    <t xml:space="preserve"> </t>
  </si>
  <si>
    <t>CODES COULEURS RVB</t>
  </si>
  <si>
    <t>R</t>
  </si>
  <si>
    <t>V</t>
  </si>
  <si>
    <t>B</t>
  </si>
  <si>
    <t>taux de participation par rapport aux exprimés</t>
  </si>
  <si>
    <t>taux de participation par rapport aux votants</t>
  </si>
  <si>
    <t>Par section</t>
  </si>
  <si>
    <t>Nombre inscrits</t>
  </si>
  <si>
    <t>Nombre votants</t>
  </si>
  <si>
    <t>Blancs</t>
  </si>
  <si>
    <t>Nuls</t>
  </si>
  <si>
    <t>Nombre exprimés</t>
  </si>
  <si>
    <t>Voix obtenues</t>
  </si>
  <si>
    <t>10 (Maiao)</t>
  </si>
  <si>
    <t>3 (Mahu)</t>
  </si>
  <si>
    <t>2 (Taahuaia)</t>
  </si>
  <si>
    <t>1 (Mataura)</t>
  </si>
  <si>
    <t>3 (Hauti)</t>
  </si>
  <si>
    <t>2 (Avera)</t>
  </si>
  <si>
    <t>1 (Moerai)</t>
  </si>
  <si>
    <t>3 (Anapoto)</t>
  </si>
  <si>
    <t>2 (Mutuaura)</t>
  </si>
  <si>
    <t>1 (Amaru)</t>
  </si>
  <si>
    <t>1 (Ahurei)</t>
  </si>
  <si>
    <t>4 (Vaiuru)</t>
  </si>
  <si>
    <t>3 (Anatonu)</t>
  </si>
  <si>
    <t>2 (Mahanatoa)</t>
  </si>
  <si>
    <t>1 (Rairua)</t>
  </si>
  <si>
    <t>5 (Hakatao)</t>
  </si>
  <si>
    <t>4 (Hakamaii)</t>
  </si>
  <si>
    <t>3 (Haakuti)</t>
  </si>
  <si>
    <t>6 (Hohoi)</t>
  </si>
  <si>
    <t>2 (Hakahetau)</t>
  </si>
  <si>
    <t>1 (Hakahau)</t>
  </si>
  <si>
    <t>2 (Vaipaee)</t>
  </si>
  <si>
    <t>1 (Hane)</t>
  </si>
  <si>
    <t>4 (Hapatoni)</t>
  </si>
  <si>
    <t>3 (Hanatetena)</t>
  </si>
  <si>
    <t>2 (Motopu)</t>
  </si>
  <si>
    <t>1 (Vaitahu)</t>
  </si>
  <si>
    <t>5 (Aakapa)</t>
  </si>
  <si>
    <t>4 (Hatiheu)</t>
  </si>
  <si>
    <t>3 (Taipivai)</t>
  </si>
  <si>
    <t>2 (Taiohae 2)</t>
  </si>
  <si>
    <t>1 (Taiohae 1)</t>
  </si>
  <si>
    <t>6 (Nahoe)</t>
  </si>
  <si>
    <t>4 (Hanapaaoa)</t>
  </si>
  <si>
    <t>3 (Puamau)</t>
  </si>
  <si>
    <t>5 (Taaoa)</t>
  </si>
  <si>
    <t>2 (Hanaiapa)</t>
  </si>
  <si>
    <t>1 (Atuona)</t>
  </si>
  <si>
    <t>2 (Hanavave)</t>
  </si>
  <si>
    <t>1 (Omoa)</t>
  </si>
  <si>
    <t>2 (Tematangi)</t>
  </si>
  <si>
    <t>1 (Tureia)</t>
  </si>
  <si>
    <t>2 (Takapoto)</t>
  </si>
  <si>
    <t>1 (Takaroa)</t>
  </si>
  <si>
    <t>2 (Pukarua)</t>
  </si>
  <si>
    <t>1 (Reao)</t>
  </si>
  <si>
    <t>5 (Tikehau)</t>
  </si>
  <si>
    <t>4 (Mataiva)</t>
  </si>
  <si>
    <t>3 (Makatea)</t>
  </si>
  <si>
    <t>2 (Avatoru)</t>
  </si>
  <si>
    <t>1 (Tiputa)</t>
  </si>
  <si>
    <t>3 (Vairaatea)</t>
  </si>
  <si>
    <t>2 (Vahitahi)</t>
  </si>
  <si>
    <t>1 (Nukutavake)</t>
  </si>
  <si>
    <t>2 (Tepoto)</t>
  </si>
  <si>
    <t>1 (Napuka)</t>
  </si>
  <si>
    <t>2 (Ahe)</t>
  </si>
  <si>
    <t>1 (Manihi)</t>
  </si>
  <si>
    <t>5 (Raroia)</t>
  </si>
  <si>
    <t>4 (Takume)</t>
  </si>
  <si>
    <t>3 (Taenga)</t>
  </si>
  <si>
    <t>2 (Katiu)</t>
  </si>
  <si>
    <t>1 (Makemo)</t>
  </si>
  <si>
    <t>2 (Marokau)</t>
  </si>
  <si>
    <t>1 (Hikueru)</t>
  </si>
  <si>
    <t>3 (Hereheretue)</t>
  </si>
  <si>
    <t>2 (Amanu)</t>
  </si>
  <si>
    <t>1 (Hao)</t>
  </si>
  <si>
    <t>1 (Rikitea)</t>
  </si>
  <si>
    <t>2 (Fakahina)</t>
  </si>
  <si>
    <t>1 (Fangatau)</t>
  </si>
  <si>
    <t>5 (Niau)</t>
  </si>
  <si>
    <t>4 (Raraka)</t>
  </si>
  <si>
    <t>3 (Aratika)</t>
  </si>
  <si>
    <t>2 (Kauehi)</t>
  </si>
  <si>
    <t>1 (Fakarava)</t>
  </si>
  <si>
    <t>3 (Kaukura)</t>
  </si>
  <si>
    <t>2 (Apataki)</t>
  </si>
  <si>
    <t>1 (Arutua)</t>
  </si>
  <si>
    <t>2 (Faaite)</t>
  </si>
  <si>
    <t>1 (Anaa)</t>
  </si>
  <si>
    <t>Section des îles sous-le-vent</t>
  </si>
  <si>
    <t>5 (Fetuna)</t>
  </si>
  <si>
    <t>4 (Vaiaau)</t>
  </si>
  <si>
    <t>3 (Tehurui)</t>
  </si>
  <si>
    <t>2 (Tevaitoa 2)</t>
  </si>
  <si>
    <t>1 (Tevaitoa 1)</t>
  </si>
  <si>
    <t>4 (Puohine)</t>
  </si>
  <si>
    <t>3 (Opoa)</t>
  </si>
  <si>
    <t>2 (Avera 2)</t>
  </si>
  <si>
    <t>1 (Avera 1)</t>
  </si>
  <si>
    <t>Taha'a</t>
  </si>
  <si>
    <t>8 (Hipu)</t>
  </si>
  <si>
    <t>7 (Faaaha)</t>
  </si>
  <si>
    <t>6 (Haamene)</t>
  </si>
  <si>
    <t>5 (Hauino-Vaitoare)</t>
  </si>
  <si>
    <t>4 (Niua-Poutoru)</t>
  </si>
  <si>
    <t>3 (Ruutia-Tiva)</t>
  </si>
  <si>
    <t>2 (Tapuamu)</t>
  </si>
  <si>
    <t>1 (Iripau-Patio)</t>
  </si>
  <si>
    <t>8 (Tefarerii)</t>
  </si>
  <si>
    <t>7 (Parea)</t>
  </si>
  <si>
    <t>6 (Haapu)</t>
  </si>
  <si>
    <t>5 (Maroe)</t>
  </si>
  <si>
    <t>4 (Fitii)</t>
  </si>
  <si>
    <t>3 (Fare)</t>
  </si>
  <si>
    <t>2 (Maeva)</t>
  </si>
  <si>
    <t>1 (Faie)</t>
  </si>
  <si>
    <t>5 (Anau)</t>
  </si>
  <si>
    <t>4 (Faanui)</t>
  </si>
  <si>
    <t>3 (Nunue 3)</t>
  </si>
  <si>
    <t>2 (Nunue 2)</t>
  </si>
  <si>
    <t>1 (Nunue 1)</t>
  </si>
  <si>
    <t>Teva i Uta</t>
  </si>
  <si>
    <t>4 (Papeari 2)</t>
  </si>
  <si>
    <t>3 (Papeari 1)</t>
  </si>
  <si>
    <t>2 (Mataiea 2)</t>
  </si>
  <si>
    <t>1 (Mataiea 1)</t>
  </si>
  <si>
    <t>3 (Teahupoo)</t>
  </si>
  <si>
    <t>2 (Vairao)</t>
  </si>
  <si>
    <t>1 (Toahotu)</t>
  </si>
  <si>
    <t>8 (Tautira 2)</t>
  </si>
  <si>
    <t>7 (Tautira 1)</t>
  </si>
  <si>
    <t>6 (Faaone)</t>
  </si>
  <si>
    <t>5 (Pueu)</t>
  </si>
  <si>
    <t>4 (Afaahiti 4)</t>
  </si>
  <si>
    <t>3 (Afaahiti 3)</t>
  </si>
  <si>
    <t>2 (Afaahiti 2)</t>
  </si>
  <si>
    <t>1 (Afaahiti 1)</t>
  </si>
  <si>
    <t>9 (Haapiti 2)</t>
  </si>
  <si>
    <t>8 (Haapiti 1)</t>
  </si>
  <si>
    <t>7 (Papetoai 2)</t>
  </si>
  <si>
    <t>Hitia'a o te ra</t>
  </si>
  <si>
    <t>8 (Tiarei 2)</t>
  </si>
  <si>
    <t>7 (Tiarei 1)</t>
  </si>
  <si>
    <t>6 (Papenoo 3)</t>
  </si>
  <si>
    <t>5 (Papenoo 2)</t>
  </si>
  <si>
    <t>4 (Papenoo 1)</t>
  </si>
  <si>
    <t>3 (Mahaena)</t>
  </si>
  <si>
    <t>2 (Hitia 2)</t>
  </si>
  <si>
    <t>1 (Hitia 1)</t>
  </si>
  <si>
    <t>6 (Papetoai 1)</t>
  </si>
  <si>
    <t>5 (Paopao 2)</t>
  </si>
  <si>
    <t>4 (Paopao 1)</t>
  </si>
  <si>
    <t>3 (Teavaro)</t>
  </si>
  <si>
    <t>2 (Afareaitu 2)</t>
  </si>
  <si>
    <t>1 (Afareaitu 1)</t>
  </si>
  <si>
    <t>sur</t>
  </si>
  <si>
    <t>Résultats provisoires sous réserve de la validation de la commission de recensement des votes.</t>
  </si>
  <si>
    <t>TAVINI HUIRAATIRA</t>
  </si>
  <si>
    <t>TAHOERAA HUIRAATIRA</t>
  </si>
  <si>
    <t>TAPURA HUIRAATIRA</t>
  </si>
  <si>
    <t>ELECTIONS - RESULTATS DEFINITFS - 2ND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</si>
</sst>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  <font>
      <b/>
      <sz val="18"/>
      <color rgb="FF000000"/>
      <name val="Calibri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A0000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6" applyNumberFormat="0" applyAlignment="0" applyProtection="0"/>
    <xf numFmtId="0" fontId="5" fillId="0" borderId="27" applyNumberFormat="0" applyFill="0" applyAlignment="0" applyProtection="0"/>
    <xf numFmtId="0" fontId="1" fillId="27" borderId="28" applyNumberFormat="0" applyFont="0" applyAlignment="0" applyProtection="0"/>
    <xf numFmtId="0" fontId="6" fillId="28" borderId="26" applyNumberFormat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9" fontId="1" fillId="0" borderId="0" applyFont="0" applyFill="0" applyBorder="0" applyAlignment="0" applyProtection="0"/>
    <xf numFmtId="0" fontId="9" fillId="31" borderId="0" applyNumberFormat="0" applyBorder="0" applyAlignment="0" applyProtection="0"/>
    <xf numFmtId="0" fontId="10" fillId="26" borderId="29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0" applyNumberFormat="0" applyFill="0" applyAlignment="0" applyProtection="0"/>
    <xf numFmtId="0" fontId="14" fillId="0" borderId="31" applyNumberFormat="0" applyFill="0" applyAlignment="0" applyProtection="0"/>
    <xf numFmtId="0" fontId="15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3" applyNumberFormat="0" applyFill="0" applyAlignment="0" applyProtection="0"/>
    <xf numFmtId="0" fontId="17" fillId="32" borderId="34" applyNumberFormat="0" applyAlignment="0" applyProtection="0"/>
  </cellStyleXfs>
  <cellXfs count="186">
    <xf numFmtId="0" fontId="0" fillId="0" borderId="0" xfId="0"/>
    <xf numFmtId="0" fontId="16" fillId="0" borderId="0" xfId="0" applyFont="1"/>
    <xf numFmtId="0" fontId="18" fillId="0" borderId="0" xfId="0" applyFont="1"/>
    <xf numFmtId="0" fontId="16" fillId="33" borderId="0" xfId="0" applyFont="1" applyFill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16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15" fontId="0" fillId="0" borderId="0" xfId="0" applyNumberFormat="1"/>
    <xf numFmtId="0" fontId="16" fillId="33" borderId="4" xfId="0" applyFont="1" applyFill="1" applyBorder="1"/>
    <xf numFmtId="2" fontId="16" fillId="33" borderId="0" xfId="0" applyNumberFormat="1" applyFont="1" applyFill="1"/>
    <xf numFmtId="2" fontId="16" fillId="33" borderId="4" xfId="0" applyNumberFormat="1" applyFont="1" applyFill="1" applyBorder="1"/>
    <xf numFmtId="2" fontId="16" fillId="33" borderId="2" xfId="32" applyNumberFormat="1" applyFont="1" applyFill="1" applyBorder="1"/>
    <xf numFmtId="0" fontId="0" fillId="0" borderId="0" xfId="0" applyFill="1"/>
    <xf numFmtId="0" fontId="0" fillId="0" borderId="0" xfId="0" applyFill="1" applyBorder="1"/>
    <xf numFmtId="0" fontId="16" fillId="0" borderId="1" xfId="0" applyFont="1" applyBorder="1"/>
    <xf numFmtId="0" fontId="0" fillId="0" borderId="0" xfId="0" applyFont="1"/>
    <xf numFmtId="0" fontId="16" fillId="33" borderId="0" xfId="0" applyFont="1" applyFill="1" applyBorder="1"/>
    <xf numFmtId="0" fontId="16" fillId="33" borderId="0" xfId="0" applyFont="1" applyFill="1" applyBorder="1" applyAlignment="1">
      <alignment vertical="center" wrapText="1"/>
    </xf>
    <xf numFmtId="0" fontId="0" fillId="33" borderId="0" xfId="0" applyFill="1" applyBorder="1"/>
    <xf numFmtId="0" fontId="0" fillId="33" borderId="0" xfId="0" applyFill="1"/>
    <xf numFmtId="0" fontId="16" fillId="33" borderId="0" xfId="0" applyFont="1" applyFill="1" applyBorder="1" applyAlignment="1">
      <alignment horizontal="center" vertical="center"/>
    </xf>
    <xf numFmtId="0" fontId="0" fillId="0" borderId="5" xfId="0" applyBorder="1"/>
    <xf numFmtId="2" fontId="16" fillId="33" borderId="0" xfId="0" applyNumberFormat="1" applyFont="1" applyFill="1" applyBorder="1" applyAlignment="1">
      <alignment vertical="center" wrapText="1"/>
    </xf>
    <xf numFmtId="0" fontId="16" fillId="33" borderId="4" xfId="0" applyFont="1" applyFill="1" applyBorder="1" applyAlignment="1">
      <alignment horizontal="center" vertical="center"/>
    </xf>
    <xf numFmtId="2" fontId="16" fillId="33" borderId="2" xfId="0" applyNumberFormat="1" applyFont="1" applyFill="1" applyBorder="1" applyAlignment="1">
      <alignment vertical="center" wrapText="1"/>
    </xf>
    <xf numFmtId="2" fontId="16" fillId="33" borderId="6" xfId="0" applyNumberFormat="1" applyFont="1" applyFill="1" applyBorder="1" applyAlignment="1">
      <alignment vertical="center" wrapText="1"/>
    </xf>
    <xf numFmtId="2" fontId="16" fillId="33" borderId="4" xfId="0" applyNumberFormat="1" applyFont="1" applyFill="1" applyBorder="1" applyAlignment="1">
      <alignment vertical="center" wrapText="1"/>
    </xf>
    <xf numFmtId="2" fontId="16" fillId="0" borderId="2" xfId="0" applyNumberFormat="1" applyFont="1" applyBorder="1"/>
    <xf numFmtId="2" fontId="16" fillId="0" borderId="6" xfId="0" applyNumberFormat="1" applyFont="1" applyBorder="1"/>
    <xf numFmtId="0" fontId="16" fillId="0" borderId="0" xfId="0" applyFont="1" applyFill="1" applyBorder="1"/>
    <xf numFmtId="2" fontId="0" fillId="0" borderId="0" xfId="0" applyNumberFormat="1" applyFill="1" applyBorder="1"/>
    <xf numFmtId="2" fontId="16" fillId="0" borderId="0" xfId="0" applyNumberFormat="1" applyFont="1" applyFill="1" applyBorder="1"/>
    <xf numFmtId="0" fontId="16" fillId="0" borderId="2" xfId="0" applyFont="1" applyFill="1" applyBorder="1"/>
    <xf numFmtId="0" fontId="0" fillId="0" borderId="2" xfId="0" applyFill="1" applyBorder="1"/>
    <xf numFmtId="2" fontId="16" fillId="0" borderId="2" xfId="0" applyNumberFormat="1" applyFont="1" applyFill="1" applyBorder="1"/>
    <xf numFmtId="2" fontId="0" fillId="0" borderId="2" xfId="0" applyNumberFormat="1" applyFill="1" applyBorder="1"/>
    <xf numFmtId="2" fontId="16" fillId="0" borderId="6" xfId="0" applyNumberFormat="1" applyFont="1" applyFill="1" applyBorder="1"/>
    <xf numFmtId="0" fontId="18" fillId="0" borderId="1" xfId="0" applyFont="1" applyBorder="1"/>
    <xf numFmtId="0" fontId="16" fillId="33" borderId="9" xfId="0" applyFont="1" applyFill="1" applyBorder="1"/>
    <xf numFmtId="0" fontId="16" fillId="33" borderId="10" xfId="0" applyFont="1" applyFill="1" applyBorder="1"/>
    <xf numFmtId="2" fontId="16" fillId="33" borderId="10" xfId="0" applyNumberFormat="1" applyFont="1" applyFill="1" applyBorder="1"/>
    <xf numFmtId="2" fontId="16" fillId="33" borderId="11" xfId="0" applyNumberFormat="1" applyFont="1" applyFill="1" applyBorder="1"/>
    <xf numFmtId="2" fontId="16" fillId="33" borderId="1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9" fontId="1" fillId="0" borderId="0" xfId="32" applyFont="1"/>
    <xf numFmtId="0" fontId="0" fillId="0" borderId="0" xfId="0" applyAlignment="1"/>
    <xf numFmtId="0" fontId="19" fillId="0" borderId="13" xfId="0" applyFont="1" applyBorder="1"/>
    <xf numFmtId="10" fontId="19" fillId="0" borderId="13" xfId="32" applyNumberFormat="1" applyFont="1" applyBorder="1"/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0" fontId="19" fillId="0" borderId="0" xfId="32" applyNumberFormat="1" applyFont="1" applyBorder="1"/>
    <xf numFmtId="0" fontId="0" fillId="0" borderId="0" xfId="0" applyBorder="1"/>
    <xf numFmtId="0" fontId="0" fillId="0" borderId="14" xfId="0" applyBorder="1"/>
    <xf numFmtId="2" fontId="16" fillId="33" borderId="6" xfId="32" applyNumberFormat="1" applyFont="1" applyFill="1" applyBorder="1"/>
    <xf numFmtId="3" fontId="16" fillId="33" borderId="0" xfId="0" applyNumberFormat="1" applyFont="1" applyFill="1"/>
    <xf numFmtId="3" fontId="16" fillId="33" borderId="4" xfId="0" applyNumberFormat="1" applyFont="1" applyFill="1" applyBorder="1"/>
    <xf numFmtId="3" fontId="0" fillId="0" borderId="0" xfId="0" applyNumberFormat="1"/>
    <xf numFmtId="3" fontId="16" fillId="33" borderId="10" xfId="0" applyNumberFormat="1" applyFont="1" applyFill="1" applyBorder="1"/>
    <xf numFmtId="3" fontId="16" fillId="33" borderId="2" xfId="0" applyNumberFormat="1" applyFont="1" applyFill="1" applyBorder="1"/>
    <xf numFmtId="3" fontId="16" fillId="33" borderId="6" xfId="0" applyNumberFormat="1" applyFont="1" applyFill="1" applyBorder="1"/>
    <xf numFmtId="3" fontId="0" fillId="0" borderId="2" xfId="0" applyNumberFormat="1" applyBorder="1"/>
    <xf numFmtId="3" fontId="0" fillId="0" borderId="0" xfId="0" applyNumberFormat="1" applyAlignment="1">
      <alignment wrapText="1"/>
    </xf>
    <xf numFmtId="3" fontId="0" fillId="0" borderId="1" xfId="0" applyNumberFormat="1" applyBorder="1"/>
    <xf numFmtId="3" fontId="16" fillId="0" borderId="0" xfId="0" applyNumberFormat="1" applyFont="1"/>
    <xf numFmtId="3" fontId="16" fillId="33" borderId="0" xfId="0" applyNumberFormat="1" applyFont="1" applyFill="1" applyBorder="1" applyAlignment="1">
      <alignment vertical="center" wrapText="1"/>
    </xf>
    <xf numFmtId="3" fontId="16" fillId="33" borderId="0" xfId="0" applyNumberFormat="1" applyFont="1" applyFill="1" applyBorder="1"/>
    <xf numFmtId="3" fontId="16" fillId="33" borderId="6" xfId="0" applyNumberFormat="1" applyFont="1" applyFill="1" applyBorder="1" applyAlignment="1">
      <alignment vertical="center" wrapText="1"/>
    </xf>
    <xf numFmtId="3" fontId="16" fillId="0" borderId="2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0" xfId="0" applyNumberFormat="1" applyFill="1" applyBorder="1"/>
    <xf numFmtId="3" fontId="0" fillId="0" borderId="2" xfId="0" applyNumberFormat="1" applyFill="1" applyBorder="1"/>
    <xf numFmtId="3" fontId="16" fillId="0" borderId="0" xfId="0" applyNumberFormat="1" applyFont="1" applyFill="1" applyBorder="1"/>
    <xf numFmtId="3" fontId="0" fillId="0" borderId="0" xfId="0" applyNumberFormat="1" applyFill="1"/>
    <xf numFmtId="15" fontId="18" fillId="0" borderId="0" xfId="0" applyNumberFormat="1" applyFont="1"/>
    <xf numFmtId="9" fontId="19" fillId="0" borderId="13" xfId="32" applyFont="1" applyBorder="1"/>
    <xf numFmtId="3" fontId="0" fillId="0" borderId="1" xfId="0" applyNumberFormat="1" applyFill="1" applyBorder="1"/>
    <xf numFmtId="2" fontId="0" fillId="0" borderId="3" xfId="0" applyNumberFormat="1" applyFill="1" applyBorder="1"/>
    <xf numFmtId="2" fontId="20" fillId="0" borderId="13" xfId="0" applyNumberFormat="1" applyFont="1" applyBorder="1"/>
    <xf numFmtId="0" fontId="20" fillId="0" borderId="0" xfId="0" applyFont="1"/>
    <xf numFmtId="0" fontId="0" fillId="35" borderId="0" xfId="0" applyFill="1"/>
    <xf numFmtId="3" fontId="0" fillId="35" borderId="0" xfId="0" applyNumberFormat="1" applyFill="1"/>
    <xf numFmtId="0" fontId="0" fillId="35" borderId="1" xfId="0" applyFill="1" applyBorder="1"/>
    <xf numFmtId="3" fontId="0" fillId="35" borderId="1" xfId="0" applyNumberFormat="1" applyFill="1" applyBorder="1"/>
    <xf numFmtId="0" fontId="16" fillId="35" borderId="2" xfId="0" applyFont="1" applyFill="1" applyBorder="1"/>
    <xf numFmtId="0" fontId="16" fillId="35" borderId="0" xfId="0" applyFont="1" applyFill="1"/>
    <xf numFmtId="3" fontId="16" fillId="35" borderId="0" xfId="0" applyNumberFormat="1" applyFont="1" applyFill="1"/>
    <xf numFmtId="2" fontId="16" fillId="35" borderId="0" xfId="0" applyNumberFormat="1" applyFont="1" applyFill="1"/>
    <xf numFmtId="3" fontId="0" fillId="35" borderId="0" xfId="0" applyNumberFormat="1" applyFill="1" applyBorder="1"/>
    <xf numFmtId="0" fontId="0" fillId="35" borderId="0" xfId="0" applyFill="1" applyBorder="1"/>
    <xf numFmtId="0" fontId="18" fillId="35" borderId="8" xfId="0" applyFont="1" applyFill="1" applyBorder="1"/>
    <xf numFmtId="0" fontId="16" fillId="35" borderId="0" xfId="0" applyFont="1" applyFill="1" applyBorder="1"/>
    <xf numFmtId="2" fontId="16" fillId="35" borderId="0" xfId="0" applyNumberFormat="1" applyFont="1" applyFill="1" applyBorder="1"/>
    <xf numFmtId="0" fontId="21" fillId="0" borderId="0" xfId="0" applyFont="1"/>
    <xf numFmtId="9" fontId="19" fillId="0" borderId="0" xfId="32" applyFont="1" applyBorder="1"/>
    <xf numFmtId="2" fontId="20" fillId="0" borderId="0" xfId="0" applyNumberFormat="1" applyFont="1" applyBorder="1"/>
    <xf numFmtId="0" fontId="19" fillId="0" borderId="0" xfId="0" applyFont="1" applyBorder="1" applyAlignment="1">
      <alignment horizontal="right"/>
    </xf>
    <xf numFmtId="0" fontId="16" fillId="0" borderId="8" xfId="0" applyFont="1" applyBorder="1" applyAlignment="1">
      <alignment horizontal="center" vertical="center" wrapText="1"/>
    </xf>
    <xf numFmtId="2" fontId="16" fillId="36" borderId="0" xfId="0" applyNumberFormat="1" applyFont="1" applyFill="1"/>
    <xf numFmtId="2" fontId="0" fillId="36" borderId="0" xfId="0" applyNumberFormat="1" applyFont="1" applyFill="1"/>
    <xf numFmtId="2" fontId="16" fillId="36" borderId="0" xfId="0" applyNumberFormat="1" applyFont="1" applyFill="1" applyBorder="1"/>
    <xf numFmtId="3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0" fontId="19" fillId="0" borderId="13" xfId="0" applyNumberFormat="1" applyFont="1" applyBorder="1"/>
    <xf numFmtId="0" fontId="19" fillId="0" borderId="13" xfId="0" applyFont="1" applyBorder="1" applyAlignment="1">
      <alignment horizontal="right"/>
    </xf>
    <xf numFmtId="3" fontId="0" fillId="0" borderId="2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3" fontId="0" fillId="33" borderId="22" xfId="0" applyNumberFormat="1" applyFill="1" applyBorder="1" applyAlignment="1">
      <alignment horizontal="center" vertical="center"/>
    </xf>
    <xf numFmtId="2" fontId="0" fillId="33" borderId="18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3" fontId="0" fillId="33" borderId="2" xfId="0" applyNumberFormat="1" applyFill="1" applyBorder="1" applyAlignment="1">
      <alignment horizontal="center" vertical="center"/>
    </xf>
    <xf numFmtId="2" fontId="0" fillId="33" borderId="19" xfId="0" applyNumberFormat="1" applyFill="1" applyBorder="1" applyAlignment="1">
      <alignment horizontal="center" vertical="center"/>
    </xf>
    <xf numFmtId="3" fontId="0" fillId="0" borderId="16" xfId="0" applyNumberFormat="1" applyFill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3" fontId="0" fillId="33" borderId="16" xfId="0" applyNumberFormat="1" applyFill="1" applyBorder="1" applyAlignment="1">
      <alignment horizontal="center" vertical="center"/>
    </xf>
    <xf numFmtId="2" fontId="0" fillId="33" borderId="17" xfId="0" applyNumberForma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0" fontId="0" fillId="37" borderId="17" xfId="0" applyFill="1" applyBorder="1" applyAlignment="1">
      <alignment horizontal="center" vertical="center"/>
    </xf>
    <xf numFmtId="0" fontId="19" fillId="0" borderId="0" xfId="0" applyFont="1" applyBorder="1" applyAlignment="1"/>
    <xf numFmtId="0" fontId="18" fillId="0" borderId="0" xfId="0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6" fillId="33" borderId="0" xfId="0" applyNumberFormat="1" applyFont="1" applyFill="1" applyBorder="1" applyAlignment="1">
      <alignment vertical="center" wrapText="1"/>
    </xf>
    <xf numFmtId="1" fontId="16" fillId="33" borderId="4" xfId="0" applyNumberFormat="1" applyFont="1" applyFill="1" applyBorder="1" applyAlignment="1">
      <alignment vertical="center" wrapText="1"/>
    </xf>
    <xf numFmtId="0" fontId="16" fillId="35" borderId="21" xfId="0" applyFont="1" applyFill="1" applyBorder="1" applyAlignment="1">
      <alignment horizontal="center" vertical="center" wrapText="1"/>
    </xf>
    <xf numFmtId="0" fontId="16" fillId="35" borderId="7" xfId="0" applyFont="1" applyFill="1" applyBorder="1" applyAlignment="1">
      <alignment horizontal="center" vertical="center" wrapText="1"/>
    </xf>
    <xf numFmtId="3" fontId="16" fillId="35" borderId="7" xfId="0" applyNumberFormat="1" applyFont="1" applyFill="1" applyBorder="1" applyAlignment="1">
      <alignment horizontal="center" vertical="center" wrapText="1"/>
    </xf>
    <xf numFmtId="3" fontId="16" fillId="35" borderId="8" xfId="0" applyNumberFormat="1" applyFont="1" applyFill="1" applyBorder="1" applyAlignment="1">
      <alignment horizontal="center" vertical="center" wrapText="1"/>
    </xf>
    <xf numFmtId="4" fontId="16" fillId="35" borderId="0" xfId="0" applyNumberFormat="1" applyFont="1" applyFill="1"/>
    <xf numFmtId="0" fontId="16" fillId="35" borderId="1" xfId="0" applyFont="1" applyFill="1" applyBorder="1" applyAlignment="1">
      <alignment horizontal="center" vertical="center" wrapText="1"/>
    </xf>
    <xf numFmtId="0" fontId="16" fillId="35" borderId="8" xfId="0" applyFont="1" applyFill="1" applyBorder="1" applyAlignment="1">
      <alignment horizontal="center" vertical="center" wrapText="1"/>
    </xf>
    <xf numFmtId="0" fontId="0" fillId="37" borderId="38" xfId="0" applyFill="1" applyBorder="1" applyAlignment="1">
      <alignment horizontal="center" vertical="center"/>
    </xf>
    <xf numFmtId="0" fontId="0" fillId="37" borderId="39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16" fillId="0" borderId="0" xfId="0" applyFont="1" applyFill="1"/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5" borderId="0" xfId="0" applyFont="1" applyFill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/>
    <xf numFmtId="0" fontId="16" fillId="0" borderId="8" xfId="0" applyFont="1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15" fontId="2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16" fillId="0" borderId="21" xfId="0" applyFont="1" applyBorder="1"/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34" borderId="20" xfId="0" applyFont="1" applyFill="1" applyBorder="1" applyAlignment="1">
      <alignment horizontal="left" vertical="center" wrapText="1"/>
    </xf>
    <xf numFmtId="0" fontId="16" fillId="38" borderId="15" xfId="0" applyFont="1" applyFill="1" applyBorder="1" applyAlignment="1">
      <alignment horizontal="left" vertical="center" wrapText="1"/>
    </xf>
    <xf numFmtId="0" fontId="16" fillId="39" borderId="35" xfId="0" applyFont="1" applyFill="1" applyBorder="1" applyAlignment="1">
      <alignment horizontal="left" vertical="center" wrapText="1"/>
    </xf>
    <xf numFmtId="0" fontId="21" fillId="0" borderId="0" xfId="0" applyFont="1" applyFill="1"/>
    <xf numFmtId="0" fontId="22" fillId="0" borderId="0" xfId="0" applyFont="1" applyFill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2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5" fontId="19" fillId="0" borderId="0" xfId="0" applyNumberFormat="1" applyFont="1" applyBorder="1" applyAlignment="1">
      <alignment horizontal="center"/>
    </xf>
    <xf numFmtId="0" fontId="0" fillId="35" borderId="0" xfId="0" applyFill="1" applyBorder="1" applyAlignment="1">
      <alignment horizontal="center" vertical="center"/>
    </xf>
    <xf numFmtId="0" fontId="0" fillId="35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0" fontId="16" fillId="33" borderId="23" xfId="0" applyFont="1" applyFill="1" applyBorder="1" applyAlignment="1">
      <alignment horizontal="center" vertical="center"/>
    </xf>
    <xf numFmtId="0" fontId="16" fillId="33" borderId="24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Pourcentage" xfId="32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9" defaultPivotStyle="PivotStyleLight16"/>
  <colors>
    <mruColors>
      <color rgb="FFBA0000"/>
      <color rgb="FFFF6600"/>
      <color rgb="FF008080"/>
      <color rgb="FF00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1 - Résultats définitifs</a:t>
            </a:r>
            <a:endParaRPr lang="fr-FR"/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 w="22225" cmpd="sng">
                <a:noFill/>
                <a:prstDash val="solid"/>
                <a:miter lim="800000"/>
              </a:ln>
            </c:spPr>
          </c:dPt>
          <c:dPt>
            <c:idx val="1"/>
            <c:bubble3D val="0"/>
            <c:spPr>
              <a:solidFill>
                <a:srgbClr val="FF6600"/>
              </a:solidFill>
              <a:ln w="6350" cap="rnd">
                <a:noFill/>
                <a:prstDash val="solid"/>
              </a:ln>
            </c:spPr>
          </c:dPt>
          <c:dPt>
            <c:idx val="2"/>
            <c:bubble3D val="0"/>
            <c:spPr>
              <a:solidFill>
                <a:srgbClr val="BA0000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rgbClr val="008080"/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rgbClr val="BA0000"/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00A759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8FD40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rgbClr val="FAEC4E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>
                    <a:defRPr sz="1200" b="1"/>
                  </a:pPr>
                  <a:endParaRPr lang="fr-F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2'!$C$8:$C$10</c:f>
              <c:numCache>
                <c:formatCode>0.00</c:formatCode>
                <c:ptCount val="3"/>
                <c:pt idx="0">
                  <c:v>21.448670523886307</c:v>
                </c:pt>
                <c:pt idx="1">
                  <c:v>29.460305415915773</c:v>
                </c:pt>
                <c:pt idx="2">
                  <c:v>49.091024060197917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60825196850398"/>
          <c:y val="0.45514693428852454"/>
          <c:w val="0.25165841469816275"/>
          <c:h val="0.2899064270272829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6 - Résultats définitifs</a:t>
            </a:r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>
        <c:manualLayout>
          <c:xMode val="edge"/>
          <c:yMode val="edge"/>
          <c:x val="0.20180555555555554"/>
          <c:y val="1.4059753954305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2'!$M$8:$M$10</c:f>
              <c:numCache>
                <c:formatCode>0.00</c:formatCode>
                <c:ptCount val="3"/>
                <c:pt idx="0">
                  <c:v>7.3734638616954795</c:v>
                </c:pt>
                <c:pt idx="1">
                  <c:v>37.762966048739841</c:v>
                </c:pt>
                <c:pt idx="2">
                  <c:v>54.863570089564675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2'!$A$8:$A$10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70253718284"/>
          <c:y val="0.28933460646065989"/>
          <c:w val="0.2860861142357205"/>
          <c:h val="0.48781607922911219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5 - Résultats définitifs </a:t>
            </a:r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4061808450414288E-2"/>
          <c:y val="0.19450823855351415"/>
          <c:w val="0.77303870104472239"/>
          <c:h val="0.74750182268883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2'!$J$6:$J$10</c:f>
              <c:strCache>
                <c:ptCount val="5"/>
                <c:pt idx="0">
                  <c:v>Section 5</c:v>
                </c:pt>
                <c:pt idx="1">
                  <c:v>voix</c:v>
                </c:pt>
                <c:pt idx="2">
                  <c:v>871</c:v>
                </c:pt>
                <c:pt idx="3">
                  <c:v>1 767</c:v>
                </c:pt>
                <c:pt idx="4">
                  <c:v>3 399</c:v>
                </c:pt>
              </c:strCache>
            </c:strRef>
          </c:cat>
          <c:val>
            <c:numRef>
              <c:f>'Par section et circo PF V 2'!$J$8</c:f>
              <c:numCache>
                <c:formatCode>#,##0</c:formatCode>
                <c:ptCount val="1"/>
                <c:pt idx="0">
                  <c:v>871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2'!$J$6:$J$10</c:f>
              <c:strCache>
                <c:ptCount val="5"/>
                <c:pt idx="0">
                  <c:v>Section 5</c:v>
                </c:pt>
                <c:pt idx="1">
                  <c:v>voix</c:v>
                </c:pt>
                <c:pt idx="2">
                  <c:v>871</c:v>
                </c:pt>
                <c:pt idx="3">
                  <c:v>1 767</c:v>
                </c:pt>
                <c:pt idx="4">
                  <c:v>3 399</c:v>
                </c:pt>
              </c:strCache>
            </c:strRef>
          </c:cat>
          <c:val>
            <c:numRef>
              <c:f>'Par section et circo PF V 2'!$J$9</c:f>
              <c:numCache>
                <c:formatCode>#,##0</c:formatCode>
                <c:ptCount val="1"/>
                <c:pt idx="0">
                  <c:v>1767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2'!$J$6:$J$10</c:f>
              <c:strCache>
                <c:ptCount val="5"/>
                <c:pt idx="0">
                  <c:v>Section 5</c:v>
                </c:pt>
                <c:pt idx="1">
                  <c:v>voix</c:v>
                </c:pt>
                <c:pt idx="2">
                  <c:v>871</c:v>
                </c:pt>
                <c:pt idx="3">
                  <c:v>1 767</c:v>
                </c:pt>
                <c:pt idx="4">
                  <c:v>3 399</c:v>
                </c:pt>
              </c:strCache>
            </c:strRef>
          </c:cat>
          <c:val>
            <c:numRef>
              <c:f>'Par section et circo PF V 2'!$J$10</c:f>
              <c:numCache>
                <c:formatCode>#,##0</c:formatCode>
                <c:ptCount val="1"/>
                <c:pt idx="0">
                  <c:v>3399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1694848"/>
        <c:axId val="122102144"/>
      </c:barChart>
      <c:catAx>
        <c:axId val="1216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2102144"/>
        <c:crosses val="autoZero"/>
        <c:auto val="1"/>
        <c:lblAlgn val="ctr"/>
        <c:lblOffset val="100"/>
        <c:noMultiLvlLbl val="0"/>
      </c:catAx>
      <c:valAx>
        <c:axId val="12210214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1694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44300344809838"/>
          <c:y val="0.37318004520268305"/>
          <c:w val="0.19275307498327415"/>
          <c:h val="0.3391145377661125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5 - Résultats définitifs</a:t>
            </a:r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2'!$K$8:$K$10</c:f>
              <c:numCache>
                <c:formatCode>0.00</c:formatCode>
                <c:ptCount val="3"/>
                <c:pt idx="0">
                  <c:v>14.427695875434818</c:v>
                </c:pt>
                <c:pt idx="1">
                  <c:v>29.269504720887856</c:v>
                </c:pt>
                <c:pt idx="2">
                  <c:v>56.302799403677326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54779698641"/>
          <c:y val="0.2893345684730585"/>
          <c:w val="0.31145483603102875"/>
          <c:h val="0.40788527731611401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7 - Résultats définitifs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>
        <c:manualLayout>
          <c:xMode val="edge"/>
          <c:yMode val="edge"/>
          <c:x val="0.2249588801399825"/>
          <c:y val="2.0725388601036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4314118142639578E-2"/>
          <c:y val="0.20962017053567786"/>
          <c:w val="0.78946450212241992"/>
          <c:h val="0.732690356710592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2'!$N$6:$N$10</c:f>
              <c:strCache>
                <c:ptCount val="5"/>
                <c:pt idx="0">
                  <c:v>Section 7</c:v>
                </c:pt>
                <c:pt idx="1">
                  <c:v>voix</c:v>
                </c:pt>
                <c:pt idx="2">
                  <c:v>589</c:v>
                </c:pt>
                <c:pt idx="3">
                  <c:v>2 285</c:v>
                </c:pt>
                <c:pt idx="4">
                  <c:v>3 176</c:v>
                </c:pt>
              </c:strCache>
            </c:strRef>
          </c:cat>
          <c:val>
            <c:numRef>
              <c:f>'Par section et circo PF V 2'!$N$8</c:f>
              <c:numCache>
                <c:formatCode>#,##0</c:formatCode>
                <c:ptCount val="1"/>
                <c:pt idx="0">
                  <c:v>589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2'!$N$6:$N$10</c:f>
              <c:strCache>
                <c:ptCount val="5"/>
                <c:pt idx="0">
                  <c:v>Section 7</c:v>
                </c:pt>
                <c:pt idx="1">
                  <c:v>voix</c:v>
                </c:pt>
                <c:pt idx="2">
                  <c:v>589</c:v>
                </c:pt>
                <c:pt idx="3">
                  <c:v>2 285</c:v>
                </c:pt>
                <c:pt idx="4">
                  <c:v>3 176</c:v>
                </c:pt>
              </c:strCache>
            </c:strRef>
          </c:cat>
          <c:val>
            <c:numRef>
              <c:f>'Par section et circo PF V 2'!$N$9</c:f>
              <c:numCache>
                <c:formatCode>#,##0</c:formatCode>
                <c:ptCount val="1"/>
                <c:pt idx="0">
                  <c:v>2285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2'!$N$6:$N$10</c:f>
              <c:strCache>
                <c:ptCount val="5"/>
                <c:pt idx="0">
                  <c:v>Section 7</c:v>
                </c:pt>
                <c:pt idx="1">
                  <c:v>voix</c:v>
                </c:pt>
                <c:pt idx="2">
                  <c:v>589</c:v>
                </c:pt>
                <c:pt idx="3">
                  <c:v>2 285</c:v>
                </c:pt>
                <c:pt idx="4">
                  <c:v>3 176</c:v>
                </c:pt>
              </c:strCache>
            </c:strRef>
          </c:cat>
          <c:val>
            <c:numRef>
              <c:f>'Par section et circo PF V 2'!$N$10</c:f>
              <c:numCache>
                <c:formatCode>#,##0</c:formatCode>
                <c:ptCount val="1"/>
                <c:pt idx="0">
                  <c:v>3176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229696"/>
        <c:axId val="123231232"/>
      </c:barChart>
      <c:catAx>
        <c:axId val="1232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231232"/>
        <c:crosses val="autoZero"/>
        <c:auto val="1"/>
        <c:lblAlgn val="ctr"/>
        <c:lblOffset val="100"/>
        <c:noMultiLvlLbl val="0"/>
      </c:catAx>
      <c:valAx>
        <c:axId val="1232312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22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59425812514177"/>
          <c:y val="0.38535115753017918"/>
          <c:w val="0.1941808755387058"/>
          <c:h val="0.3373574676222467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7 - Résultats définitifs</a:t>
            </a:r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fr-FR"/>
          </a:p>
        </c:rich>
      </c:tx>
      <c:layout>
        <c:manualLayout>
          <c:xMode val="edge"/>
          <c:yMode val="edge"/>
          <c:x val="0.14738495705788257"/>
          <c:y val="4.07387093854647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tx>
            <c:strRef>
              <c:f>'Par section et circo PF V 2'!$A$8:$A$10</c:f>
              <c:strCache>
                <c:ptCount val="1"/>
                <c:pt idx="0">
                  <c:v>TAVINI HUIRAATIRA TAHOERAA HUIRAATIRA TAPURA HUIRAATIRA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2'!$O$8:$O$10</c:f>
              <c:numCache>
                <c:formatCode>0.00</c:formatCode>
                <c:ptCount val="3"/>
                <c:pt idx="0">
                  <c:v>9.7355371900826455</c:v>
                </c:pt>
                <c:pt idx="1">
                  <c:v>37.768595041322314</c:v>
                </c:pt>
                <c:pt idx="2">
                  <c:v>52.495867768595041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1841308294"/>
          <c:y val="0.28933441940447097"/>
          <c:w val="0.31145490689403477"/>
          <c:h val="0.4078852384831206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Circonscription de la Polynésie française</a:t>
            </a:r>
          </a:p>
          <a:p>
            <a:pPr>
              <a:defRPr/>
            </a:pPr>
            <a:r>
              <a:rPr lang="fr-FR" sz="1800" b="1" i="0" baseline="0"/>
              <a:t> - Résultats définitifs -</a:t>
            </a:r>
            <a:endParaRPr lang="fr-FR"/>
          </a:p>
          <a:p>
            <a:pPr>
              <a:defRPr/>
            </a:pPr>
            <a:r>
              <a:rPr lang="fr-FR" sz="1800" b="1" i="0" baseline="0"/>
              <a:t>2nd Tour de l'élection des </a:t>
            </a:r>
            <a:r>
              <a:rPr lang="fr-FR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2'!$S$8:$S$10</c:f>
              <c:numCache>
                <c:formatCode>0.00</c:formatCode>
                <c:ptCount val="3"/>
                <c:pt idx="0">
                  <c:v>23.12323598552679</c:v>
                </c:pt>
                <c:pt idx="1">
                  <c:v>27.701751670977682</c:v>
                </c:pt>
                <c:pt idx="2">
                  <c:v>49.175012343495531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004666083"/>
          <c:y val="0.28933445520266904"/>
          <c:w val="0.31145500145815108"/>
          <c:h val="0.40788523444138863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8 - Résultats définitifs </a:t>
            </a:r>
            <a:endParaRPr lang="fr-FR"/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2'!$Q$8:$Q$10</c:f>
              <c:numCache>
                <c:formatCode>0.00</c:formatCode>
                <c:ptCount val="3"/>
                <c:pt idx="0">
                  <c:v>16.394868449662969</c:v>
                </c:pt>
                <c:pt idx="1">
                  <c:v>39.769515111980866</c:v>
                </c:pt>
                <c:pt idx="2">
                  <c:v>43.835616438356162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004666083"/>
          <c:y val="0.289334629984001"/>
          <c:w val="0.31145500145815108"/>
          <c:h val="0.4078853091570725"/>
        </c:manualLayout>
      </c:layout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Circonscription de la Polynésie française</a:t>
            </a:r>
          </a:p>
          <a:p>
            <a:pPr>
              <a:defRPr sz="1600"/>
            </a:pPr>
            <a:r>
              <a:rPr lang="fr-FR" sz="1800" b="1" i="0" baseline="0"/>
              <a:t>- Résultats définitifs -</a:t>
            </a:r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>
        <c:manualLayout>
          <c:xMode val="edge"/>
          <c:yMode val="edge"/>
          <c:x val="0.28291557577718723"/>
          <c:y val="1.98055337869496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461324495085686E-2"/>
          <c:y val="0.24645080502377961"/>
          <c:w val="0.77268523875362405"/>
          <c:h val="0.70078109904508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2'!$R$6:$R$10</c:f>
              <c:strCache>
                <c:ptCount val="5"/>
                <c:pt idx="0">
                  <c:v>Circonscription PF</c:v>
                </c:pt>
                <c:pt idx="1">
                  <c:v>voix</c:v>
                </c:pt>
                <c:pt idx="2">
                  <c:v>31 378</c:v>
                </c:pt>
                <c:pt idx="3">
                  <c:v>37 591</c:v>
                </c:pt>
                <c:pt idx="4">
                  <c:v>66 730</c:v>
                </c:pt>
              </c:strCache>
            </c:strRef>
          </c:cat>
          <c:val>
            <c:numRef>
              <c:f>'Par section et circo PF V 2'!$R$8</c:f>
              <c:numCache>
                <c:formatCode>#,##0</c:formatCode>
                <c:ptCount val="1"/>
                <c:pt idx="0">
                  <c:v>31378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2'!$R$6:$R$10</c:f>
              <c:strCache>
                <c:ptCount val="5"/>
                <c:pt idx="0">
                  <c:v>Circonscription PF</c:v>
                </c:pt>
                <c:pt idx="1">
                  <c:v>voix</c:v>
                </c:pt>
                <c:pt idx="2">
                  <c:v>31 378</c:v>
                </c:pt>
                <c:pt idx="3">
                  <c:v>37 591</c:v>
                </c:pt>
                <c:pt idx="4">
                  <c:v>66 730</c:v>
                </c:pt>
              </c:strCache>
            </c:strRef>
          </c:cat>
          <c:val>
            <c:numRef>
              <c:f>'Par section et circo PF V 2'!$R$9</c:f>
              <c:numCache>
                <c:formatCode>#,##0</c:formatCode>
                <c:ptCount val="1"/>
                <c:pt idx="0">
                  <c:v>37591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2'!$R$6:$R$10</c:f>
              <c:strCache>
                <c:ptCount val="5"/>
                <c:pt idx="0">
                  <c:v>Circonscription PF</c:v>
                </c:pt>
                <c:pt idx="1">
                  <c:v>voix</c:v>
                </c:pt>
                <c:pt idx="2">
                  <c:v>31 378</c:v>
                </c:pt>
                <c:pt idx="3">
                  <c:v>37 591</c:v>
                </c:pt>
                <c:pt idx="4">
                  <c:v>66 730</c:v>
                </c:pt>
              </c:strCache>
            </c:strRef>
          </c:cat>
          <c:val>
            <c:numRef>
              <c:f>'Par section et circo PF V 2'!$R$10</c:f>
              <c:numCache>
                <c:formatCode>#,##0</c:formatCode>
                <c:ptCount val="1"/>
                <c:pt idx="0">
                  <c:v>66730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135104"/>
        <c:axId val="123136640"/>
      </c:barChart>
      <c:catAx>
        <c:axId val="12313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136640"/>
        <c:crosses val="autoZero"/>
        <c:auto val="1"/>
        <c:lblAlgn val="ctr"/>
        <c:lblOffset val="100"/>
        <c:noMultiLvlLbl val="0"/>
      </c:catAx>
      <c:valAx>
        <c:axId val="1231366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13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99597964326694"/>
          <c:y val="0.29400073805940136"/>
          <c:w val="0.22411429580019804"/>
          <c:h val="0.5044115220194631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4 - Résultats définitifs</a:t>
            </a:r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</a:p>
        </c:rich>
      </c:tx>
      <c:layout>
        <c:manualLayout>
          <c:xMode val="edge"/>
          <c:yMode val="edge"/>
          <c:x val="0.23318654979448319"/>
          <c:y val="1.58102766798418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4961554334010138E-2"/>
          <c:y val="0.22932163123878291"/>
          <c:w val="0.75530345499265417"/>
          <c:h val="0.7046661064600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2'!$H$8</c:f>
              <c:numCache>
                <c:formatCode>#,##0</c:formatCode>
                <c:ptCount val="1"/>
                <c:pt idx="0">
                  <c:v>4344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2'!$H$9</c:f>
              <c:numCache>
                <c:formatCode>#,##0</c:formatCode>
                <c:ptCount val="1"/>
                <c:pt idx="0">
                  <c:v>5316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2'!$H$10</c:f>
              <c:numCache>
                <c:formatCode>#,##0</c:formatCode>
                <c:ptCount val="1"/>
                <c:pt idx="0">
                  <c:v>11336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168256"/>
        <c:axId val="123169792"/>
      </c:barChart>
      <c:catAx>
        <c:axId val="1231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3169792"/>
        <c:crosses val="autoZero"/>
        <c:auto val="1"/>
        <c:lblAlgn val="ctr"/>
        <c:lblOffset val="100"/>
        <c:noMultiLvlLbl val="0"/>
      </c:catAx>
      <c:valAx>
        <c:axId val="1231697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3168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463365192558477"/>
          <c:y val="0.3423148983847375"/>
          <c:w val="0.20042073986034761"/>
          <c:h val="0.5107265050366728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/>
              <a:t>Section 1 - Résultats définitifs</a:t>
            </a:r>
          </a:p>
          <a:p>
            <a:pPr>
              <a:defRPr sz="1600"/>
            </a:pPr>
            <a:r>
              <a:rPr lang="fr-FR"/>
              <a:t>2nd Tour de l'élection des Représentants</a:t>
            </a:r>
          </a:p>
          <a:p>
            <a:pPr>
              <a:defRPr sz="1600"/>
            </a:pPr>
            <a:r>
              <a:rPr lang="fr-FR"/>
              <a:t>à l'Assemblée de Polynésie française (voix)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278765304037593E-2"/>
          <c:y val="0.21026725366743987"/>
          <c:w val="0.69322753799717829"/>
          <c:h val="0.706762396183442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2'!$B$8</c:f>
              <c:numCache>
                <c:formatCode>#,##0</c:formatCode>
                <c:ptCount val="1"/>
                <c:pt idx="0">
                  <c:v>6784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2'!$B$9</c:f>
              <c:numCache>
                <c:formatCode>#,##0</c:formatCode>
                <c:ptCount val="1"/>
                <c:pt idx="0">
                  <c:v>9318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cat>
          <c:val>
            <c:numRef>
              <c:f>'Par section et circo PF V 2'!$B$10</c:f>
              <c:numCache>
                <c:formatCode>#,##0</c:formatCode>
                <c:ptCount val="1"/>
                <c:pt idx="0">
                  <c:v>15527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7221632"/>
        <c:axId val="117235712"/>
      </c:barChart>
      <c:catAx>
        <c:axId val="11722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235712"/>
        <c:crosses val="autoZero"/>
        <c:auto val="1"/>
        <c:lblAlgn val="ctr"/>
        <c:lblOffset val="100"/>
        <c:noMultiLvlLbl val="0"/>
      </c:catAx>
      <c:valAx>
        <c:axId val="1172357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7221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315505986816515"/>
          <c:y val="0.38253640991908183"/>
          <c:w val="0.18730891809151012"/>
          <c:h val="0.3987816943389750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Section 3 - </a:t>
            </a:r>
            <a:r>
              <a:rPr lang="fr-FR" sz="1800" b="1" i="0" baseline="0"/>
              <a:t>Résultats définitifs</a:t>
            </a:r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en-US" sz="1800" b="1" i="0" baseline="0"/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27E-2"/>
          <c:y val="0.1878787878787879"/>
          <c:w val="0.58858075040783042"/>
          <c:h val="0.81212121212121213"/>
        </c:manualLayout>
      </c:layout>
      <c:pieChart>
        <c:varyColors val="1"/>
        <c:ser>
          <c:idx val="0"/>
          <c:order val="0"/>
          <c:tx>
            <c:strRef>
              <c:f>'Par section et circo PF V 2'!$F$6:$F$7</c:f>
              <c:strCache>
                <c:ptCount val="1"/>
                <c:pt idx="0">
                  <c:v>Section 3 voix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2'!$G$8:$G$10</c:f>
              <c:numCache>
                <c:formatCode>0.00</c:formatCode>
                <c:ptCount val="3"/>
                <c:pt idx="0">
                  <c:v>37.770460959548444</c:v>
                </c:pt>
                <c:pt idx="1">
                  <c:v>18.694945694004961</c:v>
                </c:pt>
                <c:pt idx="2">
                  <c:v>43.534593346446592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3779527568"/>
          <c:y val="0.28933455686460247"/>
          <c:w val="0.3109573543307087"/>
          <c:h val="0.4078852643419572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2 - Résultats définitifs</a:t>
            </a:r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en-US" sz="1800" b="1" i="0" baseline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2132064242377529E-2"/>
          <c:y val="0.1878787878787879"/>
          <c:w val="0.58858075040783031"/>
          <c:h val="0.81212121212121224"/>
        </c:manualLayout>
      </c:layout>
      <c:pieChart>
        <c:varyColors val="1"/>
        <c:ser>
          <c:idx val="0"/>
          <c:order val="0"/>
          <c:tx>
            <c:strRef>
              <c:f>'Par section et circo PF V 2'!$D$6</c:f>
              <c:strCache>
                <c:ptCount val="1"/>
                <c:pt idx="0">
                  <c:v>Section 2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2'!$E$8:$E$10</c:f>
              <c:numCache>
                <c:formatCode>0.00</c:formatCode>
                <c:ptCount val="3"/>
                <c:pt idx="0">
                  <c:v>23.164315070286118</c:v>
                </c:pt>
                <c:pt idx="1">
                  <c:v>28.509724876312138</c:v>
                </c:pt>
                <c:pt idx="2">
                  <c:v>48.325960053401744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3779527568"/>
          <c:y val="0.28933446199549601"/>
          <c:w val="0.3109573543307087"/>
          <c:h val="0.4397059089723318"/>
        </c:manualLayout>
      </c:layout>
      <c:overlay val="0"/>
      <c:spPr>
        <a:noFill/>
      </c:spPr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2 - Résultats définitifs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4743044619422569E-2"/>
          <c:y val="0.23394505122343578"/>
          <c:w val="0.76516614173228348"/>
          <c:h val="0.69871179409025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2'!$D$6:$D$10</c:f>
              <c:strCache>
                <c:ptCount val="5"/>
                <c:pt idx="0">
                  <c:v>Section 2</c:v>
                </c:pt>
                <c:pt idx="1">
                  <c:v>voix</c:v>
                </c:pt>
                <c:pt idx="2">
                  <c:v>8 849</c:v>
                </c:pt>
                <c:pt idx="3">
                  <c:v>10 891</c:v>
                </c:pt>
                <c:pt idx="4">
                  <c:v>18 461</c:v>
                </c:pt>
              </c:strCache>
            </c:strRef>
          </c:cat>
          <c:val>
            <c:numRef>
              <c:f>'Par section et circo PF V 2'!$D$8</c:f>
              <c:numCache>
                <c:formatCode>#,##0</c:formatCode>
                <c:ptCount val="1"/>
                <c:pt idx="0">
                  <c:v>8849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2'!$D$6:$D$10</c:f>
              <c:strCache>
                <c:ptCount val="5"/>
                <c:pt idx="0">
                  <c:v>Section 2</c:v>
                </c:pt>
                <c:pt idx="1">
                  <c:v>voix</c:v>
                </c:pt>
                <c:pt idx="2">
                  <c:v>8 849</c:v>
                </c:pt>
                <c:pt idx="3">
                  <c:v>10 891</c:v>
                </c:pt>
                <c:pt idx="4">
                  <c:v>18 461</c:v>
                </c:pt>
              </c:strCache>
            </c:strRef>
          </c:cat>
          <c:val>
            <c:numRef>
              <c:f>'Par section et circo PF V 2'!$D$9</c:f>
              <c:numCache>
                <c:formatCode>#,##0</c:formatCode>
                <c:ptCount val="1"/>
                <c:pt idx="0">
                  <c:v>10891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2'!$D$6:$D$10</c:f>
              <c:strCache>
                <c:ptCount val="5"/>
                <c:pt idx="0">
                  <c:v>Section 2</c:v>
                </c:pt>
                <c:pt idx="1">
                  <c:v>voix</c:v>
                </c:pt>
                <c:pt idx="2">
                  <c:v>8 849</c:v>
                </c:pt>
                <c:pt idx="3">
                  <c:v>10 891</c:v>
                </c:pt>
                <c:pt idx="4">
                  <c:v>18 461</c:v>
                </c:pt>
              </c:strCache>
            </c:strRef>
          </c:cat>
          <c:val>
            <c:numRef>
              <c:f>'Par section et circo PF V 2'!$D$10</c:f>
              <c:numCache>
                <c:formatCode>#,##0</c:formatCode>
                <c:ptCount val="1"/>
                <c:pt idx="0">
                  <c:v>18461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8723712"/>
        <c:axId val="118725248"/>
      </c:barChart>
      <c:catAx>
        <c:axId val="11872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725248"/>
        <c:crosses val="autoZero"/>
        <c:auto val="1"/>
        <c:lblAlgn val="ctr"/>
        <c:lblOffset val="100"/>
        <c:noMultiLvlLbl val="0"/>
      </c:catAx>
      <c:valAx>
        <c:axId val="11872524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1872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672519685039368"/>
          <c:y val="0.37154241808483623"/>
          <c:w val="0.18327480314960629"/>
          <c:h val="0.3749932266531199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8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/>
              <a:t>Section 3 - Résultats définitifs</a:t>
            </a:r>
          </a:p>
          <a:p>
            <a:pPr>
              <a:defRPr sz="1600"/>
            </a:pPr>
            <a:r>
              <a:rPr lang="fr-FR" sz="1800"/>
              <a:t>2nd Tour de l'élection des Représentants</a:t>
            </a:r>
          </a:p>
          <a:p>
            <a:pPr>
              <a:defRPr sz="1600"/>
            </a:pPr>
            <a:r>
              <a:rPr lang="fr-FR" sz="1800"/>
              <a:t>à l'Assemblée de Polynésie française (voix)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4917632783339266E-2"/>
          <c:y val="0.20156109217691071"/>
          <c:w val="0.76398607209274716"/>
          <c:h val="0.73612136169545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2'!$F$8</c:f>
              <c:numCache>
                <c:formatCode>#,##0</c:formatCode>
                <c:ptCount val="1"/>
                <c:pt idx="0">
                  <c:v>8833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2'!$F$9</c:f>
              <c:numCache>
                <c:formatCode>#,##0</c:formatCode>
                <c:ptCount val="1"/>
                <c:pt idx="0">
                  <c:v>4372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2'!$F$10</c:f>
              <c:numCache>
                <c:formatCode>#,##0</c:formatCode>
                <c:ptCount val="1"/>
                <c:pt idx="0">
                  <c:v>10181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0415744"/>
        <c:axId val="120417280"/>
      </c:barChart>
      <c:catAx>
        <c:axId val="12041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417280"/>
        <c:crosses val="autoZero"/>
        <c:auto val="1"/>
        <c:lblAlgn val="ctr"/>
        <c:lblOffset val="100"/>
        <c:noMultiLvlLbl val="0"/>
      </c:catAx>
      <c:valAx>
        <c:axId val="1204172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041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22660546828627"/>
          <c:y val="0.2901645316723469"/>
          <c:w val="0.20717366359355835"/>
          <c:h val="0.4807664433736827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4 - Résultats définitifs</a:t>
            </a:r>
            <a:endParaRPr lang="fr-FR"/>
          </a:p>
          <a:p>
            <a:pPr>
              <a:defRPr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 (%)</a:t>
            </a:r>
            <a:endParaRPr lang="fr-FR"/>
          </a:p>
        </c:rich>
      </c:tx>
      <c:layout>
        <c:manualLayout>
          <c:xMode val="edge"/>
          <c:yMode val="edge"/>
          <c:x val="0.22883304658687997"/>
          <c:y val="1.76441071118615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132064242377529E-2"/>
          <c:y val="0.1878787878787879"/>
          <c:w val="0.58858075040783031"/>
          <c:h val="0.81212121212121224"/>
        </c:manualLayout>
      </c:layout>
      <c:pieChart>
        <c:varyColors val="1"/>
        <c:ser>
          <c:idx val="0"/>
          <c:order val="0"/>
          <c:tx>
            <c:strRef>
              <c:f>'Par section et circo PF V 2'!$I$6:$I$7</c:f>
              <c:strCache>
                <c:ptCount val="1"/>
                <c:pt idx="0">
                  <c:v>Section 4 %</c:v>
                </c:pt>
              </c:strCache>
            </c:strRef>
          </c:tx>
          <c:dPt>
            <c:idx val="0"/>
            <c:bubble3D val="0"/>
            <c:spPr>
              <a:solidFill>
                <a:srgbClr val="00B0F0"/>
              </a:solidFill>
              <a:ln w="22225">
                <a:noFill/>
              </a:ln>
            </c:spPr>
          </c:dPt>
          <c:dPt>
            <c:idx val="1"/>
            <c:bubble3D val="0"/>
            <c:spPr>
              <a:solidFill>
                <a:srgbClr val="FF6600"/>
              </a:solidFill>
            </c:spPr>
          </c:dPt>
          <c:dPt>
            <c:idx val="2"/>
            <c:bubble3D val="0"/>
            <c:spPr>
              <a:solidFill>
                <a:srgbClr val="BA0000"/>
              </a:solidFill>
            </c:spPr>
          </c:dPt>
          <c:dPt>
            <c:idx val="3"/>
            <c:bubble3D val="0"/>
            <c:spPr>
              <a:solidFill>
                <a:srgbClr val="FF6600"/>
              </a:solidFill>
            </c:spPr>
          </c:dPt>
          <c:dPt>
            <c:idx val="4"/>
            <c:bubble3D val="0"/>
            <c:spPr>
              <a:solidFill>
                <a:srgbClr val="008080"/>
              </a:solidFill>
            </c:spPr>
          </c:dPt>
          <c:dPt>
            <c:idx val="5"/>
            <c:bubble3D val="0"/>
            <c:spPr>
              <a:solidFill>
                <a:srgbClr val="BA0000"/>
              </a:solidFill>
            </c:spPr>
          </c:dPt>
          <c:dPt>
            <c:idx val="6"/>
            <c:bubble3D val="0"/>
            <c:spPr>
              <a:solidFill>
                <a:srgbClr val="00A759"/>
              </a:solidFill>
            </c:spPr>
          </c:dPt>
          <c:dPt>
            <c:idx val="7"/>
            <c:bubble3D val="0"/>
            <c:spPr>
              <a:solidFill>
                <a:srgbClr val="8FD400"/>
              </a:solidFill>
            </c:spPr>
          </c:dPt>
          <c:dPt>
            <c:idx val="8"/>
            <c:bubble3D val="0"/>
            <c:spPr>
              <a:solidFill>
                <a:srgbClr val="FAEC4E"/>
              </a:solidFill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section et circo PF V 2'!$A$8:$A$10</c:f>
              <c:strCache>
                <c:ptCount val="3"/>
                <c:pt idx="0">
                  <c:v>TAVINI HUIRAATIRA</c:v>
                </c:pt>
                <c:pt idx="1">
                  <c:v>TAHOERAA HUIRAATIRA</c:v>
                </c:pt>
                <c:pt idx="2">
                  <c:v>TAPURA HUIRAATIRA</c:v>
                </c:pt>
              </c:strCache>
            </c:strRef>
          </c:cat>
          <c:val>
            <c:numRef>
              <c:f>'Par section et circo PF V 2'!$I$8:$I$10</c:f>
              <c:numCache>
                <c:formatCode>0.00</c:formatCode>
                <c:ptCount val="3"/>
                <c:pt idx="0">
                  <c:v>20.689655172413794</c:v>
                </c:pt>
                <c:pt idx="1">
                  <c:v>25.319108401600303</c:v>
                </c:pt>
                <c:pt idx="2">
                  <c:v>53.991236425985903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763741853"/>
          <c:y val="0.28933457466113333"/>
          <c:w val="0.30987738972819789"/>
          <c:h val="0.4345825509286288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66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8 - Résultats définitifs</a:t>
            </a:r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5093984464063206E-2"/>
          <c:y val="0.23568288903646081"/>
          <c:w val="0.7829961027598823"/>
          <c:h val="0.69724441071372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2'!$P$6:$P$10</c:f>
              <c:strCache>
                <c:ptCount val="5"/>
                <c:pt idx="0">
                  <c:v>Section 8</c:v>
                </c:pt>
                <c:pt idx="1">
                  <c:v>voix</c:v>
                </c:pt>
                <c:pt idx="2">
                  <c:v>754</c:v>
                </c:pt>
                <c:pt idx="3">
                  <c:v>1 829</c:v>
                </c:pt>
                <c:pt idx="4">
                  <c:v>2 016</c:v>
                </c:pt>
              </c:strCache>
            </c:strRef>
          </c:cat>
          <c:val>
            <c:numRef>
              <c:f>'Par section et circo PF V 2'!$P$8</c:f>
              <c:numCache>
                <c:formatCode>#,##0</c:formatCode>
                <c:ptCount val="1"/>
                <c:pt idx="0">
                  <c:v>754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2'!$P$6:$P$10</c:f>
              <c:strCache>
                <c:ptCount val="5"/>
                <c:pt idx="0">
                  <c:v>Section 8</c:v>
                </c:pt>
                <c:pt idx="1">
                  <c:v>voix</c:v>
                </c:pt>
                <c:pt idx="2">
                  <c:v>754</c:v>
                </c:pt>
                <c:pt idx="3">
                  <c:v>1 829</c:v>
                </c:pt>
                <c:pt idx="4">
                  <c:v>2 016</c:v>
                </c:pt>
              </c:strCache>
            </c:strRef>
          </c:cat>
          <c:val>
            <c:numRef>
              <c:f>'Par section et circo PF V 2'!$P$9</c:f>
              <c:numCache>
                <c:formatCode>#,##0</c:formatCode>
                <c:ptCount val="1"/>
                <c:pt idx="0">
                  <c:v>1829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2'!$P$6:$P$10</c:f>
              <c:strCache>
                <c:ptCount val="5"/>
                <c:pt idx="0">
                  <c:v>Section 8</c:v>
                </c:pt>
                <c:pt idx="1">
                  <c:v>voix</c:v>
                </c:pt>
                <c:pt idx="2">
                  <c:v>754</c:v>
                </c:pt>
                <c:pt idx="3">
                  <c:v>1 829</c:v>
                </c:pt>
                <c:pt idx="4">
                  <c:v>2 016</c:v>
                </c:pt>
              </c:strCache>
            </c:strRef>
          </c:cat>
          <c:val>
            <c:numRef>
              <c:f>'Par section et circo PF V 2'!$P$10</c:f>
              <c:numCache>
                <c:formatCode>#,##0</c:formatCode>
                <c:ptCount val="1"/>
                <c:pt idx="0">
                  <c:v>2016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0511104"/>
        <c:axId val="121569664"/>
      </c:barChart>
      <c:catAx>
        <c:axId val="1205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1569664"/>
        <c:crosses val="autoZero"/>
        <c:auto val="1"/>
        <c:lblAlgn val="ctr"/>
        <c:lblOffset val="100"/>
        <c:noMultiLvlLbl val="0"/>
      </c:catAx>
      <c:valAx>
        <c:axId val="1215696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0511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30491264349534"/>
          <c:y val="0.32386554090377262"/>
          <c:w val="0.19859407725549458"/>
          <c:h val="0.42168000084326807"/>
        </c:manualLayout>
      </c:layout>
      <c:overlay val="0"/>
      <c:spPr>
        <a:ln w="22225"/>
      </c:sp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6 - Résultats définitifs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2nd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 (voix)</a:t>
            </a:r>
            <a:endParaRPr lang="fr-FR"/>
          </a:p>
        </c:rich>
      </c:tx>
      <c:layout>
        <c:manualLayout>
          <c:xMode val="edge"/>
          <c:yMode val="edge"/>
          <c:x val="0.30671485525753589"/>
          <c:y val="1.26039898722906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4020117130401539E-2"/>
          <c:y val="0.21443476809215103"/>
          <c:w val="0.78310842111688306"/>
          <c:h val="0.72655073592832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TAVINI HUIRAATIRA</c:v>
                </c:pt>
              </c:strCache>
            </c:strRef>
          </c:tx>
          <c:spPr>
            <a:solidFill>
              <a:srgbClr val="00B0F0"/>
            </a:solidFill>
            <a:ln w="22225">
              <a:noFill/>
            </a:ln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2'!$L$6:$L$10</c:f>
              <c:strCache>
                <c:ptCount val="5"/>
                <c:pt idx="0">
                  <c:v>Section 6</c:v>
                </c:pt>
                <c:pt idx="1">
                  <c:v>voix</c:v>
                </c:pt>
                <c:pt idx="2">
                  <c:v>354</c:v>
                </c:pt>
                <c:pt idx="3">
                  <c:v>1 813</c:v>
                </c:pt>
                <c:pt idx="4">
                  <c:v>2 634</c:v>
                </c:pt>
              </c:strCache>
            </c:strRef>
          </c:cat>
          <c:val>
            <c:numRef>
              <c:f>'Par section et circo PF V 2'!$L$8</c:f>
              <c:numCache>
                <c:formatCode>#,##0</c:formatCode>
                <c:ptCount val="1"/>
                <c:pt idx="0">
                  <c:v>354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TAHOERAA HUIRAATIRA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2'!$L$6:$L$10</c:f>
              <c:strCache>
                <c:ptCount val="5"/>
                <c:pt idx="0">
                  <c:v>Section 6</c:v>
                </c:pt>
                <c:pt idx="1">
                  <c:v>voix</c:v>
                </c:pt>
                <c:pt idx="2">
                  <c:v>354</c:v>
                </c:pt>
                <c:pt idx="3">
                  <c:v>1 813</c:v>
                </c:pt>
                <c:pt idx="4">
                  <c:v>2 634</c:v>
                </c:pt>
              </c:strCache>
            </c:strRef>
          </c:cat>
          <c:val>
            <c:numRef>
              <c:f>'Par section et circo PF V 2'!$L$9</c:f>
              <c:numCache>
                <c:formatCode>#,##0</c:formatCode>
                <c:ptCount val="1"/>
                <c:pt idx="0">
                  <c:v>1813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TAPURA HUIRAATIRA</c:v>
                </c:pt>
              </c:strCache>
            </c:strRef>
          </c:tx>
          <c:spPr>
            <a:solidFill>
              <a:srgbClr val="BA0000"/>
            </a:solidFill>
          </c:spPr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 section et circo PF V 2'!$L$6:$L$10</c:f>
              <c:strCache>
                <c:ptCount val="5"/>
                <c:pt idx="0">
                  <c:v>Section 6</c:v>
                </c:pt>
                <c:pt idx="1">
                  <c:v>voix</c:v>
                </c:pt>
                <c:pt idx="2">
                  <c:v>354</c:v>
                </c:pt>
                <c:pt idx="3">
                  <c:v>1 813</c:v>
                </c:pt>
                <c:pt idx="4">
                  <c:v>2 634</c:v>
                </c:pt>
              </c:strCache>
            </c:strRef>
          </c:cat>
          <c:val>
            <c:numRef>
              <c:f>'Par section et circo PF V 2'!$L$10</c:f>
              <c:numCache>
                <c:formatCode>#,##0</c:formatCode>
                <c:ptCount val="1"/>
                <c:pt idx="0">
                  <c:v>2634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1600640"/>
        <c:axId val="121606528"/>
      </c:barChart>
      <c:catAx>
        <c:axId val="1216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1606528"/>
        <c:crosses val="autoZero"/>
        <c:auto val="1"/>
        <c:lblAlgn val="ctr"/>
        <c:lblOffset val="100"/>
        <c:noMultiLvlLbl val="0"/>
      </c:catAx>
      <c:valAx>
        <c:axId val="1216065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2160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69093122845569"/>
          <c:y val="0.38036226037116388"/>
          <c:w val="0.19251714710691764"/>
          <c:h val="0.4416901774204019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18</xdr:row>
      <xdr:rowOff>28575</xdr:rowOff>
    </xdr:from>
    <xdr:to>
      <xdr:col>7</xdr:col>
      <xdr:colOff>552450</xdr:colOff>
      <xdr:row>45</xdr:row>
      <xdr:rowOff>114300</xdr:rowOff>
    </xdr:to>
    <xdr:graphicFrame macro="">
      <xdr:nvGraphicFramePr>
        <xdr:cNvPr id="31541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600077</xdr:colOff>
      <xdr:row>18</xdr:row>
      <xdr:rowOff>9525</xdr:rowOff>
    </xdr:from>
    <xdr:to>
      <xdr:col>20</xdr:col>
      <xdr:colOff>85726</xdr:colOff>
      <xdr:row>45</xdr:row>
      <xdr:rowOff>104776</xdr:rowOff>
    </xdr:to>
    <xdr:graphicFrame macro="">
      <xdr:nvGraphicFramePr>
        <xdr:cNvPr id="315417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123826</xdr:colOff>
      <xdr:row>78</xdr:row>
      <xdr:rowOff>19050</xdr:rowOff>
    </xdr:from>
    <xdr:to>
      <xdr:col>7</xdr:col>
      <xdr:colOff>590551</xdr:colOff>
      <xdr:row>105</xdr:row>
      <xdr:rowOff>0</xdr:rowOff>
    </xdr:to>
    <xdr:graphicFrame macro="">
      <xdr:nvGraphicFramePr>
        <xdr:cNvPr id="315417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47</xdr:row>
      <xdr:rowOff>19050</xdr:rowOff>
    </xdr:from>
    <xdr:to>
      <xdr:col>7</xdr:col>
      <xdr:colOff>533400</xdr:colOff>
      <xdr:row>71</xdr:row>
      <xdr:rowOff>161925</xdr:rowOff>
    </xdr:to>
    <xdr:graphicFrame macro="">
      <xdr:nvGraphicFramePr>
        <xdr:cNvPr id="315417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762000</xdr:colOff>
      <xdr:row>47</xdr:row>
      <xdr:rowOff>19050</xdr:rowOff>
    </xdr:from>
    <xdr:to>
      <xdr:col>20</xdr:col>
      <xdr:colOff>66675</xdr:colOff>
      <xdr:row>71</xdr:row>
      <xdr:rowOff>171450</xdr:rowOff>
    </xdr:to>
    <xdr:graphicFrame macro="">
      <xdr:nvGraphicFramePr>
        <xdr:cNvPr id="3154177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819150</xdr:colOff>
      <xdr:row>77</xdr:row>
      <xdr:rowOff>152401</xdr:rowOff>
    </xdr:from>
    <xdr:to>
      <xdr:col>20</xdr:col>
      <xdr:colOff>85725</xdr:colOff>
      <xdr:row>104</xdr:row>
      <xdr:rowOff>114301</xdr:rowOff>
    </xdr:to>
    <xdr:graphicFrame macro="">
      <xdr:nvGraphicFramePr>
        <xdr:cNvPr id="3154178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</xdr:colOff>
      <xdr:row>108</xdr:row>
      <xdr:rowOff>38101</xdr:rowOff>
    </xdr:from>
    <xdr:to>
      <xdr:col>7</xdr:col>
      <xdr:colOff>561975</xdr:colOff>
      <xdr:row>133</xdr:row>
      <xdr:rowOff>76201</xdr:rowOff>
    </xdr:to>
    <xdr:graphicFrame macro="">
      <xdr:nvGraphicFramePr>
        <xdr:cNvPr id="3154179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733425</xdr:colOff>
      <xdr:row>228</xdr:row>
      <xdr:rowOff>38100</xdr:rowOff>
    </xdr:from>
    <xdr:to>
      <xdr:col>19</xdr:col>
      <xdr:colOff>723900</xdr:colOff>
      <xdr:row>253</xdr:row>
      <xdr:rowOff>19050</xdr:rowOff>
    </xdr:to>
    <xdr:graphicFrame macro="">
      <xdr:nvGraphicFramePr>
        <xdr:cNvPr id="3154180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800100</xdr:colOff>
      <xdr:row>166</xdr:row>
      <xdr:rowOff>28575</xdr:rowOff>
    </xdr:from>
    <xdr:to>
      <xdr:col>20</xdr:col>
      <xdr:colOff>266700</xdr:colOff>
      <xdr:row>194</xdr:row>
      <xdr:rowOff>85725</xdr:rowOff>
    </xdr:to>
    <xdr:graphicFrame macro="">
      <xdr:nvGraphicFramePr>
        <xdr:cNvPr id="3154181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104775</xdr:colOff>
      <xdr:row>166</xdr:row>
      <xdr:rowOff>28575</xdr:rowOff>
    </xdr:from>
    <xdr:to>
      <xdr:col>8</xdr:col>
      <xdr:colOff>57150</xdr:colOff>
      <xdr:row>194</xdr:row>
      <xdr:rowOff>114300</xdr:rowOff>
    </xdr:to>
    <xdr:graphicFrame macro="">
      <xdr:nvGraphicFramePr>
        <xdr:cNvPr id="3154182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781050</xdr:colOff>
      <xdr:row>134</xdr:row>
      <xdr:rowOff>142875</xdr:rowOff>
    </xdr:from>
    <xdr:to>
      <xdr:col>20</xdr:col>
      <xdr:colOff>238125</xdr:colOff>
      <xdr:row>163</xdr:row>
      <xdr:rowOff>104775</xdr:rowOff>
    </xdr:to>
    <xdr:graphicFrame macro="">
      <xdr:nvGraphicFramePr>
        <xdr:cNvPr id="3154183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114300</xdr:colOff>
      <xdr:row>135</xdr:row>
      <xdr:rowOff>9525</xdr:rowOff>
    </xdr:from>
    <xdr:to>
      <xdr:col>7</xdr:col>
      <xdr:colOff>542925</xdr:colOff>
      <xdr:row>163</xdr:row>
      <xdr:rowOff>161925</xdr:rowOff>
    </xdr:to>
    <xdr:graphicFrame macro="">
      <xdr:nvGraphicFramePr>
        <xdr:cNvPr id="3154184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762000</xdr:colOff>
      <xdr:row>196</xdr:row>
      <xdr:rowOff>161925</xdr:rowOff>
    </xdr:from>
    <xdr:to>
      <xdr:col>20</xdr:col>
      <xdr:colOff>161925</xdr:colOff>
      <xdr:row>225</xdr:row>
      <xdr:rowOff>152400</xdr:rowOff>
    </xdr:to>
    <xdr:graphicFrame macro="">
      <xdr:nvGraphicFramePr>
        <xdr:cNvPr id="3154185" name="Graphique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123825</xdr:colOff>
      <xdr:row>196</xdr:row>
      <xdr:rowOff>133350</xdr:rowOff>
    </xdr:from>
    <xdr:to>
      <xdr:col>8</xdr:col>
      <xdr:colOff>114300</xdr:colOff>
      <xdr:row>225</xdr:row>
      <xdr:rowOff>133350</xdr:rowOff>
    </xdr:to>
    <xdr:graphicFrame macro="">
      <xdr:nvGraphicFramePr>
        <xdr:cNvPr id="3154186" name="Graphique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57150</xdr:colOff>
      <xdr:row>255</xdr:row>
      <xdr:rowOff>114300</xdr:rowOff>
    </xdr:from>
    <xdr:to>
      <xdr:col>8</xdr:col>
      <xdr:colOff>38100</xdr:colOff>
      <xdr:row>286</xdr:row>
      <xdr:rowOff>180975</xdr:rowOff>
    </xdr:to>
    <xdr:graphicFrame macro="">
      <xdr:nvGraphicFramePr>
        <xdr:cNvPr id="3154187" name="Graphique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85725</xdr:colOff>
      <xdr:row>227</xdr:row>
      <xdr:rowOff>180975</xdr:rowOff>
    </xdr:from>
    <xdr:to>
      <xdr:col>8</xdr:col>
      <xdr:colOff>66675</xdr:colOff>
      <xdr:row>253</xdr:row>
      <xdr:rowOff>9525</xdr:rowOff>
    </xdr:to>
    <xdr:graphicFrame macro="">
      <xdr:nvGraphicFramePr>
        <xdr:cNvPr id="3154188" name="Graphique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666750</xdr:colOff>
      <xdr:row>255</xdr:row>
      <xdr:rowOff>66675</xdr:rowOff>
    </xdr:from>
    <xdr:to>
      <xdr:col>20</xdr:col>
      <xdr:colOff>0</xdr:colOff>
      <xdr:row>287</xdr:row>
      <xdr:rowOff>0</xdr:rowOff>
    </xdr:to>
    <xdr:graphicFrame macro="">
      <xdr:nvGraphicFramePr>
        <xdr:cNvPr id="3154189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809625</xdr:colOff>
      <xdr:row>108</xdr:row>
      <xdr:rowOff>0</xdr:rowOff>
    </xdr:from>
    <xdr:to>
      <xdr:col>20</xdr:col>
      <xdr:colOff>66675</xdr:colOff>
      <xdr:row>133</xdr:row>
      <xdr:rowOff>57150</xdr:rowOff>
    </xdr:to>
    <xdr:graphicFrame macro="">
      <xdr:nvGraphicFramePr>
        <xdr:cNvPr id="315419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N239"/>
  <sheetViews>
    <sheetView workbookViewId="0">
      <selection activeCell="J9" sqref="J9"/>
    </sheetView>
  </sheetViews>
  <sheetFormatPr baseColWidth="10" defaultColWidth="9.140625" defaultRowHeight="15" x14ac:dyDescent="0.25"/>
  <cols>
    <col min="1" max="1" width="28.28515625" style="15" customWidth="1"/>
    <col min="2" max="2" width="10" style="15" customWidth="1"/>
    <col min="3" max="3" width="11.85546875" style="15" customWidth="1"/>
    <col min="4" max="4" width="11.5703125" style="15" customWidth="1"/>
    <col min="5" max="5" width="17.5703125" style="15" customWidth="1"/>
    <col min="6" max="6" width="12.85546875" style="15" customWidth="1"/>
    <col min="7" max="7" width="22.28515625" style="15" customWidth="1"/>
    <col min="8" max="8" width="8.140625" style="15" customWidth="1"/>
    <col min="9" max="9" width="5.85546875" style="15" customWidth="1"/>
    <col min="10" max="10" width="18.7109375" style="15" customWidth="1"/>
    <col min="11" max="11" width="37.7109375" style="15" customWidth="1"/>
    <col min="12" max="12" width="22.28515625" style="15" customWidth="1"/>
    <col min="13" max="13" width="20" style="15" customWidth="1"/>
    <col min="14" max="14" width="1.140625" style="15" customWidth="1"/>
    <col min="15" max="16384" width="9.140625" style="15"/>
  </cols>
  <sheetData>
    <row r="1" spans="1:14" ht="48" customHeight="1" x14ac:dyDescent="0.25">
      <c r="A1" s="160" t="s">
        <v>308</v>
      </c>
      <c r="B1" s="160"/>
      <c r="C1" s="160"/>
      <c r="D1" s="160"/>
      <c r="E1" s="160"/>
      <c r="F1" s="160"/>
      <c r="G1" s="160"/>
      <c r="H1" s="160"/>
      <c r="I1" s="160"/>
      <c r="J1" s="160"/>
      <c r="K1" s="15" t="s">
        <v>309</v>
      </c>
      <c r="L1" s="15" t="s">
        <v>310</v>
      </c>
      <c r="M1" s="15" t="s">
        <v>311</v>
      </c>
    </row>
    <row r="2" spans="1:14" x14ac:dyDescent="0.25">
      <c r="A2" s="159" t="s">
        <v>0</v>
      </c>
      <c r="B2" s="159" t="s">
        <v>1</v>
      </c>
      <c r="C2" s="159" t="s">
        <v>2</v>
      </c>
      <c r="D2" s="159" t="s">
        <v>154</v>
      </c>
      <c r="E2" s="159" t="s">
        <v>155</v>
      </c>
      <c r="F2" s="159" t="s">
        <v>72</v>
      </c>
      <c r="G2" s="159" t="s">
        <v>73</v>
      </c>
      <c r="H2" s="159" t="s">
        <v>156</v>
      </c>
      <c r="I2" s="159" t="s">
        <v>157</v>
      </c>
      <c r="J2" s="159" t="s">
        <v>158</v>
      </c>
      <c r="K2" s="159" t="s">
        <v>159</v>
      </c>
      <c r="L2" s="159" t="s">
        <v>159</v>
      </c>
      <c r="M2" s="159" t="s">
        <v>159</v>
      </c>
      <c r="N2" s="159"/>
    </row>
    <row r="3" spans="1:14" x14ac:dyDescent="0.25">
      <c r="A3" s="15" t="s">
        <v>88</v>
      </c>
      <c r="B3" s="15" t="s">
        <v>5</v>
      </c>
      <c r="C3" s="15">
        <v>1</v>
      </c>
      <c r="D3" s="15">
        <v>1149</v>
      </c>
      <c r="E3" s="15">
        <v>629</v>
      </c>
      <c r="F3" s="15">
        <v>520</v>
      </c>
      <c r="H3" s="15">
        <v>13</v>
      </c>
      <c r="I3" s="15">
        <v>3</v>
      </c>
      <c r="J3" s="15">
        <v>613</v>
      </c>
      <c r="K3" s="15">
        <v>111</v>
      </c>
      <c r="L3" s="15">
        <v>121</v>
      </c>
      <c r="M3" s="15">
        <v>381</v>
      </c>
    </row>
    <row r="4" spans="1:14" x14ac:dyDescent="0.25">
      <c r="A4" s="15" t="s">
        <v>88</v>
      </c>
      <c r="B4" s="15" t="s">
        <v>5</v>
      </c>
      <c r="C4" s="15">
        <v>2</v>
      </c>
      <c r="D4" s="15">
        <v>1414</v>
      </c>
      <c r="E4" s="15">
        <v>783</v>
      </c>
      <c r="F4" s="15">
        <v>631</v>
      </c>
      <c r="H4" s="15">
        <v>21</v>
      </c>
      <c r="I4" s="15">
        <v>6</v>
      </c>
      <c r="J4" s="15">
        <v>756</v>
      </c>
      <c r="K4" s="15">
        <v>131</v>
      </c>
      <c r="L4" s="15">
        <v>159</v>
      </c>
      <c r="M4" s="15">
        <v>466</v>
      </c>
    </row>
    <row r="5" spans="1:14" x14ac:dyDescent="0.25">
      <c r="A5" s="15" t="s">
        <v>88</v>
      </c>
      <c r="B5" s="15" t="s">
        <v>5</v>
      </c>
      <c r="C5" s="15">
        <v>3</v>
      </c>
      <c r="D5" s="15">
        <v>975</v>
      </c>
      <c r="E5" s="15">
        <v>625</v>
      </c>
      <c r="F5" s="15">
        <v>350</v>
      </c>
      <c r="H5" s="15">
        <v>8</v>
      </c>
      <c r="I5" s="15">
        <v>3</v>
      </c>
      <c r="J5" s="15">
        <v>614</v>
      </c>
      <c r="K5" s="15">
        <v>140</v>
      </c>
      <c r="L5" s="15">
        <v>308</v>
      </c>
      <c r="M5" s="15">
        <v>166</v>
      </c>
    </row>
    <row r="6" spans="1:14" x14ac:dyDescent="0.25">
      <c r="A6" s="15" t="s">
        <v>88</v>
      </c>
      <c r="B6" s="15" t="s">
        <v>5</v>
      </c>
      <c r="C6" s="15">
        <v>4</v>
      </c>
      <c r="D6" s="15">
        <v>1119</v>
      </c>
      <c r="E6" s="15">
        <v>663</v>
      </c>
      <c r="F6" s="15">
        <v>456</v>
      </c>
      <c r="H6" s="15">
        <v>10</v>
      </c>
      <c r="I6" s="15">
        <v>5</v>
      </c>
      <c r="J6" s="15">
        <v>648</v>
      </c>
      <c r="K6" s="15">
        <v>98</v>
      </c>
      <c r="L6" s="15">
        <v>128</v>
      </c>
      <c r="M6" s="15">
        <v>422</v>
      </c>
    </row>
    <row r="7" spans="1:14" x14ac:dyDescent="0.25">
      <c r="A7" s="15" t="s">
        <v>88</v>
      </c>
      <c r="B7" s="15" t="s">
        <v>5</v>
      </c>
      <c r="C7" s="15">
        <v>5</v>
      </c>
      <c r="D7" s="15">
        <v>1675</v>
      </c>
      <c r="E7" s="15">
        <v>1021</v>
      </c>
      <c r="F7" s="15">
        <v>654</v>
      </c>
      <c r="H7" s="15">
        <v>23</v>
      </c>
      <c r="I7" s="15">
        <v>6</v>
      </c>
      <c r="J7" s="15">
        <v>992</v>
      </c>
      <c r="K7" s="15">
        <v>246</v>
      </c>
      <c r="L7" s="15">
        <v>272</v>
      </c>
      <c r="M7" s="15">
        <v>474</v>
      </c>
    </row>
    <row r="8" spans="1:14" x14ac:dyDescent="0.25">
      <c r="A8" s="15" t="s">
        <v>88</v>
      </c>
      <c r="B8" s="15" t="s">
        <v>5</v>
      </c>
      <c r="C8" s="15">
        <v>6</v>
      </c>
      <c r="D8" s="15">
        <v>1216</v>
      </c>
      <c r="E8" s="15">
        <v>718</v>
      </c>
      <c r="F8" s="15">
        <v>498</v>
      </c>
      <c r="H8" s="15">
        <v>7</v>
      </c>
      <c r="I8" s="15">
        <v>1</v>
      </c>
      <c r="J8" s="15">
        <v>710</v>
      </c>
      <c r="K8" s="15">
        <v>163</v>
      </c>
      <c r="L8" s="15">
        <v>210</v>
      </c>
      <c r="M8" s="15">
        <v>337</v>
      </c>
    </row>
    <row r="9" spans="1:14" x14ac:dyDescent="0.25">
      <c r="A9" s="15" t="s">
        <v>88</v>
      </c>
      <c r="B9" s="15" t="s">
        <v>6</v>
      </c>
      <c r="C9" s="15" t="s">
        <v>306</v>
      </c>
      <c r="D9" s="15">
        <v>1224</v>
      </c>
      <c r="E9" s="15">
        <v>855</v>
      </c>
      <c r="F9" s="15">
        <v>369</v>
      </c>
      <c r="H9" s="15">
        <v>4</v>
      </c>
      <c r="I9" s="15">
        <v>4</v>
      </c>
      <c r="J9" s="15">
        <v>847</v>
      </c>
      <c r="K9" s="15">
        <v>224</v>
      </c>
      <c r="L9" s="15">
        <v>292</v>
      </c>
      <c r="M9" s="15">
        <v>331</v>
      </c>
    </row>
    <row r="10" spans="1:14" x14ac:dyDescent="0.25">
      <c r="A10" s="15" t="s">
        <v>88</v>
      </c>
      <c r="B10" s="15" t="s">
        <v>6</v>
      </c>
      <c r="C10" s="15" t="s">
        <v>305</v>
      </c>
      <c r="D10" s="15">
        <v>1567</v>
      </c>
      <c r="E10" s="15">
        <v>1197</v>
      </c>
      <c r="F10" s="15">
        <v>370</v>
      </c>
      <c r="H10" s="15">
        <v>3</v>
      </c>
      <c r="I10" s="15">
        <v>5</v>
      </c>
      <c r="J10" s="15">
        <v>1189</v>
      </c>
      <c r="K10" s="15">
        <v>322</v>
      </c>
      <c r="L10" s="15">
        <v>346</v>
      </c>
      <c r="M10" s="15">
        <v>521</v>
      </c>
    </row>
    <row r="11" spans="1:14" x14ac:dyDescent="0.25">
      <c r="A11" s="15" t="s">
        <v>88</v>
      </c>
      <c r="B11" s="15" t="s">
        <v>6</v>
      </c>
      <c r="C11" s="15" t="s">
        <v>304</v>
      </c>
      <c r="D11" s="15">
        <v>2176</v>
      </c>
      <c r="E11" s="15">
        <v>1438</v>
      </c>
      <c r="F11" s="15">
        <v>738</v>
      </c>
      <c r="H11" s="15">
        <v>14</v>
      </c>
      <c r="I11" s="15">
        <v>12</v>
      </c>
      <c r="J11" s="15">
        <v>1412</v>
      </c>
      <c r="K11" s="15">
        <v>278</v>
      </c>
      <c r="L11" s="15">
        <v>645</v>
      </c>
      <c r="M11" s="15">
        <v>489</v>
      </c>
    </row>
    <row r="12" spans="1:14" x14ac:dyDescent="0.25">
      <c r="A12" s="15" t="s">
        <v>88</v>
      </c>
      <c r="B12" s="15" t="s">
        <v>6</v>
      </c>
      <c r="C12" s="15" t="s">
        <v>303</v>
      </c>
      <c r="D12" s="15">
        <v>1588</v>
      </c>
      <c r="E12" s="15">
        <v>1154</v>
      </c>
      <c r="F12" s="15">
        <v>434</v>
      </c>
      <c r="H12" s="15">
        <v>8</v>
      </c>
      <c r="I12" s="15">
        <v>6</v>
      </c>
      <c r="J12" s="15">
        <v>1140</v>
      </c>
      <c r="K12" s="15">
        <v>320</v>
      </c>
      <c r="L12" s="15">
        <v>341</v>
      </c>
      <c r="M12" s="15">
        <v>479</v>
      </c>
    </row>
    <row r="13" spans="1:14" x14ac:dyDescent="0.25">
      <c r="A13" s="15" t="s">
        <v>88</v>
      </c>
      <c r="B13" s="15" t="s">
        <v>6</v>
      </c>
      <c r="C13" s="15" t="s">
        <v>302</v>
      </c>
      <c r="D13" s="15">
        <v>1737</v>
      </c>
      <c r="E13" s="15">
        <v>1190</v>
      </c>
      <c r="F13" s="15">
        <v>547</v>
      </c>
      <c r="H13" s="15">
        <v>8</v>
      </c>
      <c r="I13" s="15">
        <v>8</v>
      </c>
      <c r="J13" s="15">
        <v>1174</v>
      </c>
      <c r="K13" s="15">
        <v>190</v>
      </c>
      <c r="L13" s="15">
        <v>463</v>
      </c>
      <c r="M13" s="15">
        <v>521</v>
      </c>
    </row>
    <row r="14" spans="1:14" x14ac:dyDescent="0.25">
      <c r="A14" s="15" t="s">
        <v>88</v>
      </c>
      <c r="B14" s="15" t="s">
        <v>6</v>
      </c>
      <c r="C14" s="15" t="s">
        <v>301</v>
      </c>
      <c r="D14" s="15">
        <v>930</v>
      </c>
      <c r="E14" s="15">
        <v>612</v>
      </c>
      <c r="F14" s="15">
        <v>318</v>
      </c>
      <c r="H14" s="15">
        <v>2</v>
      </c>
      <c r="I14" s="15">
        <v>3</v>
      </c>
      <c r="J14" s="15">
        <v>607</v>
      </c>
      <c r="K14" s="15">
        <v>170</v>
      </c>
      <c r="L14" s="15">
        <v>296</v>
      </c>
      <c r="M14" s="15">
        <v>141</v>
      </c>
    </row>
    <row r="15" spans="1:14" x14ac:dyDescent="0.25">
      <c r="A15" s="15" t="s">
        <v>88</v>
      </c>
      <c r="B15" s="15" t="s">
        <v>6</v>
      </c>
      <c r="C15" s="15" t="s">
        <v>291</v>
      </c>
      <c r="D15" s="15">
        <v>1008</v>
      </c>
      <c r="E15" s="15">
        <v>723</v>
      </c>
      <c r="F15" s="15">
        <v>285</v>
      </c>
      <c r="H15" s="15">
        <v>5</v>
      </c>
      <c r="I15" s="15">
        <v>4</v>
      </c>
      <c r="J15" s="15">
        <v>714</v>
      </c>
      <c r="K15" s="15">
        <v>248</v>
      </c>
      <c r="L15" s="15">
        <v>292</v>
      </c>
      <c r="M15" s="15">
        <v>174</v>
      </c>
    </row>
    <row r="16" spans="1:14" x14ac:dyDescent="0.25">
      <c r="A16" s="15" t="s">
        <v>88</v>
      </c>
      <c r="B16" s="15" t="s">
        <v>6</v>
      </c>
      <c r="C16" s="15" t="s">
        <v>290</v>
      </c>
      <c r="D16" s="15">
        <v>1457</v>
      </c>
      <c r="E16" s="15">
        <v>918</v>
      </c>
      <c r="F16" s="15">
        <v>539</v>
      </c>
      <c r="H16" s="15">
        <v>7</v>
      </c>
      <c r="I16" s="15">
        <v>5</v>
      </c>
      <c r="J16" s="15">
        <v>906</v>
      </c>
      <c r="K16" s="15">
        <v>329</v>
      </c>
      <c r="L16" s="15">
        <v>228</v>
      </c>
      <c r="M16" s="15">
        <v>349</v>
      </c>
    </row>
    <row r="17" spans="1:13" x14ac:dyDescent="0.25">
      <c r="A17" s="15" t="s">
        <v>88</v>
      </c>
      <c r="B17" s="15" t="s">
        <v>6</v>
      </c>
      <c r="C17" s="15" t="s">
        <v>289</v>
      </c>
      <c r="D17" s="15">
        <v>1307</v>
      </c>
      <c r="E17" s="15">
        <v>835</v>
      </c>
      <c r="F17" s="15">
        <v>472</v>
      </c>
      <c r="H17" s="15">
        <v>3</v>
      </c>
      <c r="I17" s="15">
        <v>2</v>
      </c>
      <c r="J17" s="15">
        <v>830</v>
      </c>
      <c r="K17" s="15">
        <v>274</v>
      </c>
      <c r="L17" s="15">
        <v>232</v>
      </c>
      <c r="M17" s="15">
        <v>324</v>
      </c>
    </row>
    <row r="18" spans="1:13" x14ac:dyDescent="0.25">
      <c r="A18" s="15" t="s">
        <v>88</v>
      </c>
      <c r="B18" s="15" t="s">
        <v>6</v>
      </c>
      <c r="C18" s="15" t="s">
        <v>160</v>
      </c>
      <c r="D18" s="15">
        <v>245</v>
      </c>
      <c r="E18" s="15">
        <v>208</v>
      </c>
      <c r="F18" s="15">
        <v>37</v>
      </c>
      <c r="H18" s="15">
        <v>0</v>
      </c>
      <c r="I18" s="15">
        <v>0</v>
      </c>
      <c r="J18" s="15">
        <v>208</v>
      </c>
      <c r="K18" s="15">
        <v>4</v>
      </c>
      <c r="L18" s="15">
        <v>77</v>
      </c>
      <c r="M18" s="15">
        <v>127</v>
      </c>
    </row>
    <row r="19" spans="1:13" x14ac:dyDescent="0.25">
      <c r="A19" s="15" t="s">
        <v>88</v>
      </c>
      <c r="B19" s="15" t="s">
        <v>115</v>
      </c>
      <c r="C19" s="15">
        <v>1</v>
      </c>
      <c r="D19" s="15">
        <v>1291</v>
      </c>
      <c r="E19" s="15">
        <v>685</v>
      </c>
      <c r="F19" s="15">
        <v>606</v>
      </c>
      <c r="H19" s="15">
        <v>4</v>
      </c>
      <c r="I19" s="15">
        <v>9</v>
      </c>
      <c r="J19" s="15">
        <v>672</v>
      </c>
      <c r="K19" s="15">
        <v>64</v>
      </c>
      <c r="L19" s="15">
        <v>142</v>
      </c>
      <c r="M19" s="15">
        <v>466</v>
      </c>
    </row>
    <row r="20" spans="1:13" x14ac:dyDescent="0.25">
      <c r="A20" s="15" t="s">
        <v>88</v>
      </c>
      <c r="B20" s="15" t="s">
        <v>115</v>
      </c>
      <c r="C20" s="15">
        <v>2</v>
      </c>
      <c r="D20" s="15">
        <v>1280</v>
      </c>
      <c r="E20" s="15">
        <v>764</v>
      </c>
      <c r="F20" s="15">
        <v>516</v>
      </c>
      <c r="H20" s="15">
        <v>9</v>
      </c>
      <c r="I20" s="15">
        <v>2</v>
      </c>
      <c r="J20" s="15">
        <v>753</v>
      </c>
      <c r="K20" s="15">
        <v>189</v>
      </c>
      <c r="L20" s="15">
        <v>164</v>
      </c>
      <c r="M20" s="15">
        <v>400</v>
      </c>
    </row>
    <row r="21" spans="1:13" x14ac:dyDescent="0.25">
      <c r="A21" s="15" t="s">
        <v>88</v>
      </c>
      <c r="B21" s="15" t="s">
        <v>115</v>
      </c>
      <c r="C21" s="15">
        <v>3</v>
      </c>
      <c r="D21" s="15">
        <v>1049</v>
      </c>
      <c r="E21" s="15">
        <v>638</v>
      </c>
      <c r="F21" s="15">
        <v>411</v>
      </c>
      <c r="H21" s="15">
        <v>2</v>
      </c>
      <c r="I21" s="15">
        <v>9</v>
      </c>
      <c r="J21" s="15">
        <v>627</v>
      </c>
      <c r="K21" s="15">
        <v>161</v>
      </c>
      <c r="L21" s="15">
        <v>137</v>
      </c>
      <c r="M21" s="15">
        <v>329</v>
      </c>
    </row>
    <row r="22" spans="1:13" x14ac:dyDescent="0.25">
      <c r="A22" s="15" t="s">
        <v>88</v>
      </c>
      <c r="B22" s="15" t="s">
        <v>115</v>
      </c>
      <c r="C22" s="15">
        <v>4</v>
      </c>
      <c r="D22" s="15">
        <v>1553</v>
      </c>
      <c r="E22" s="15">
        <v>932</v>
      </c>
      <c r="F22" s="15">
        <v>621</v>
      </c>
      <c r="H22" s="15">
        <v>18</v>
      </c>
      <c r="I22" s="15">
        <v>5</v>
      </c>
      <c r="J22" s="15">
        <v>909</v>
      </c>
      <c r="K22" s="15">
        <v>264</v>
      </c>
      <c r="L22" s="15">
        <v>239</v>
      </c>
      <c r="M22" s="15">
        <v>406</v>
      </c>
    </row>
    <row r="23" spans="1:13" x14ac:dyDescent="0.25">
      <c r="A23" s="15" t="s">
        <v>88</v>
      </c>
      <c r="B23" s="15" t="s">
        <v>115</v>
      </c>
      <c r="C23" s="15">
        <v>5</v>
      </c>
      <c r="D23" s="15">
        <v>1154</v>
      </c>
      <c r="E23" s="15">
        <v>697</v>
      </c>
      <c r="F23" s="15">
        <v>457</v>
      </c>
      <c r="H23" s="15">
        <v>7</v>
      </c>
      <c r="I23" s="15">
        <v>6</v>
      </c>
      <c r="J23" s="15">
        <v>684</v>
      </c>
      <c r="K23" s="15">
        <v>161</v>
      </c>
      <c r="L23" s="15">
        <v>221</v>
      </c>
      <c r="M23" s="15">
        <v>302</v>
      </c>
    </row>
    <row r="24" spans="1:13" x14ac:dyDescent="0.25">
      <c r="A24" s="15" t="s">
        <v>88</v>
      </c>
      <c r="B24" s="15" t="s">
        <v>115</v>
      </c>
      <c r="C24" s="15">
        <v>6</v>
      </c>
      <c r="D24" s="15">
        <v>1325</v>
      </c>
      <c r="E24" s="15">
        <v>813</v>
      </c>
      <c r="F24" s="15">
        <v>512</v>
      </c>
      <c r="H24" s="15">
        <v>10</v>
      </c>
      <c r="I24" s="15">
        <v>4</v>
      </c>
      <c r="J24" s="15">
        <v>799</v>
      </c>
      <c r="K24" s="15">
        <v>213</v>
      </c>
      <c r="L24" s="15">
        <v>187</v>
      </c>
      <c r="M24" s="15">
        <v>399</v>
      </c>
    </row>
    <row r="25" spans="1:13" x14ac:dyDescent="0.25">
      <c r="A25" s="15" t="s">
        <v>88</v>
      </c>
      <c r="B25" s="15" t="s">
        <v>115</v>
      </c>
      <c r="C25" s="15">
        <v>7</v>
      </c>
      <c r="D25" s="15">
        <v>1300</v>
      </c>
      <c r="E25" s="15">
        <v>870</v>
      </c>
      <c r="F25" s="15">
        <v>430</v>
      </c>
      <c r="H25" s="15">
        <v>13</v>
      </c>
      <c r="I25" s="15">
        <v>11</v>
      </c>
      <c r="J25" s="15">
        <v>846</v>
      </c>
      <c r="K25" s="15">
        <v>254</v>
      </c>
      <c r="L25" s="15">
        <v>214</v>
      </c>
      <c r="M25" s="15">
        <v>378</v>
      </c>
    </row>
    <row r="26" spans="1:13" x14ac:dyDescent="0.25">
      <c r="A26" s="15" t="s">
        <v>88</v>
      </c>
      <c r="B26" s="15" t="s">
        <v>115</v>
      </c>
      <c r="C26" s="15">
        <v>8</v>
      </c>
      <c r="D26" s="15">
        <v>1085</v>
      </c>
      <c r="E26" s="15">
        <v>670</v>
      </c>
      <c r="F26" s="15">
        <v>415</v>
      </c>
      <c r="H26" s="15">
        <v>7</v>
      </c>
      <c r="I26" s="15">
        <v>7</v>
      </c>
      <c r="J26" s="15">
        <v>656</v>
      </c>
      <c r="K26" s="15">
        <v>182</v>
      </c>
      <c r="L26" s="15">
        <v>192</v>
      </c>
      <c r="M26" s="15">
        <v>282</v>
      </c>
    </row>
    <row r="27" spans="1:13" x14ac:dyDescent="0.25">
      <c r="A27" s="15" t="s">
        <v>88</v>
      </c>
      <c r="B27" s="15" t="s">
        <v>115</v>
      </c>
      <c r="C27" s="15">
        <v>9</v>
      </c>
      <c r="D27" s="15">
        <v>1150</v>
      </c>
      <c r="E27" s="15">
        <v>764</v>
      </c>
      <c r="F27" s="15">
        <v>386</v>
      </c>
      <c r="H27" s="15">
        <v>6</v>
      </c>
      <c r="I27" s="15">
        <v>7</v>
      </c>
      <c r="J27" s="15">
        <v>751</v>
      </c>
      <c r="K27" s="15">
        <v>146</v>
      </c>
      <c r="L27" s="15">
        <v>324</v>
      </c>
      <c r="M27" s="15">
        <v>281</v>
      </c>
    </row>
    <row r="28" spans="1:13" x14ac:dyDescent="0.25">
      <c r="A28" s="15" t="s">
        <v>88</v>
      </c>
      <c r="B28" s="15" t="s">
        <v>115</v>
      </c>
      <c r="C28" s="15">
        <v>10</v>
      </c>
      <c r="D28" s="15">
        <v>1489</v>
      </c>
      <c r="E28" s="15">
        <v>904</v>
      </c>
      <c r="F28" s="15">
        <v>585</v>
      </c>
      <c r="H28" s="15">
        <v>5</v>
      </c>
      <c r="I28" s="15">
        <v>5</v>
      </c>
      <c r="J28" s="15">
        <v>894</v>
      </c>
      <c r="K28" s="15">
        <v>226</v>
      </c>
      <c r="L28" s="15">
        <v>218</v>
      </c>
      <c r="M28" s="15">
        <v>450</v>
      </c>
    </row>
    <row r="29" spans="1:13" x14ac:dyDescent="0.25">
      <c r="A29" s="15" t="s">
        <v>88</v>
      </c>
      <c r="B29" s="15" t="s">
        <v>115</v>
      </c>
      <c r="C29" s="15">
        <v>11</v>
      </c>
      <c r="D29" s="15">
        <v>1450</v>
      </c>
      <c r="E29" s="15">
        <v>919</v>
      </c>
      <c r="F29" s="15">
        <v>531</v>
      </c>
      <c r="H29" s="15">
        <v>10</v>
      </c>
      <c r="I29" s="15">
        <v>10</v>
      </c>
      <c r="J29" s="15">
        <v>899</v>
      </c>
      <c r="K29" s="15">
        <v>211</v>
      </c>
      <c r="L29" s="15">
        <v>289</v>
      </c>
      <c r="M29" s="15">
        <v>399</v>
      </c>
    </row>
    <row r="30" spans="1:13" x14ac:dyDescent="0.25">
      <c r="A30" s="15" t="s">
        <v>88</v>
      </c>
      <c r="B30" s="15" t="s">
        <v>115</v>
      </c>
      <c r="C30" s="15">
        <v>12</v>
      </c>
      <c r="D30" s="15">
        <v>1514</v>
      </c>
      <c r="E30" s="15">
        <v>781</v>
      </c>
      <c r="F30" s="15">
        <v>733</v>
      </c>
      <c r="H30" s="15">
        <v>19</v>
      </c>
      <c r="I30" s="15">
        <v>7</v>
      </c>
      <c r="J30" s="15">
        <v>755</v>
      </c>
      <c r="K30" s="15">
        <v>111</v>
      </c>
      <c r="L30" s="15">
        <v>145</v>
      </c>
      <c r="M30" s="15">
        <v>499</v>
      </c>
    </row>
    <row r="31" spans="1:13" x14ac:dyDescent="0.25">
      <c r="A31" s="15" t="s">
        <v>88</v>
      </c>
      <c r="B31" s="15" t="s">
        <v>115</v>
      </c>
      <c r="C31" s="15">
        <v>13</v>
      </c>
      <c r="D31" s="15">
        <v>1074</v>
      </c>
      <c r="E31" s="15">
        <v>587</v>
      </c>
      <c r="F31" s="15">
        <v>487</v>
      </c>
      <c r="H31" s="15">
        <v>18</v>
      </c>
      <c r="I31" s="15">
        <v>6</v>
      </c>
      <c r="J31" s="15">
        <v>563</v>
      </c>
      <c r="K31" s="15">
        <v>109</v>
      </c>
      <c r="L31" s="15">
        <v>79</v>
      </c>
      <c r="M31" s="15">
        <v>375</v>
      </c>
    </row>
    <row r="32" spans="1:13" x14ac:dyDescent="0.25">
      <c r="A32" s="15" t="s">
        <v>88</v>
      </c>
      <c r="B32" s="15" t="s">
        <v>115</v>
      </c>
      <c r="C32" s="15">
        <v>14</v>
      </c>
      <c r="D32" s="15">
        <v>1481</v>
      </c>
      <c r="E32" s="15">
        <v>839</v>
      </c>
      <c r="F32" s="15">
        <v>642</v>
      </c>
      <c r="H32" s="15">
        <v>16</v>
      </c>
      <c r="I32" s="15">
        <v>9</v>
      </c>
      <c r="J32" s="15">
        <v>814</v>
      </c>
      <c r="K32" s="15">
        <v>189</v>
      </c>
      <c r="L32" s="15">
        <v>177</v>
      </c>
      <c r="M32" s="15">
        <v>448</v>
      </c>
    </row>
    <row r="33" spans="1:13" x14ac:dyDescent="0.25">
      <c r="A33" s="15" t="s">
        <v>88</v>
      </c>
      <c r="B33" s="15" t="s">
        <v>115</v>
      </c>
      <c r="C33" s="15">
        <v>15</v>
      </c>
      <c r="D33" s="15">
        <v>1499</v>
      </c>
      <c r="E33" s="15">
        <v>866</v>
      </c>
      <c r="F33" s="15">
        <v>633</v>
      </c>
      <c r="H33" s="15">
        <v>13</v>
      </c>
      <c r="I33" s="15">
        <v>8</v>
      </c>
      <c r="J33" s="15">
        <v>845</v>
      </c>
      <c r="K33" s="15">
        <v>223</v>
      </c>
      <c r="L33" s="15">
        <v>211</v>
      </c>
      <c r="M33" s="15">
        <v>411</v>
      </c>
    </row>
    <row r="34" spans="1:13" x14ac:dyDescent="0.25">
      <c r="A34" s="15" t="s">
        <v>88</v>
      </c>
      <c r="B34" s="15" t="s">
        <v>7</v>
      </c>
      <c r="C34" s="15">
        <v>1</v>
      </c>
      <c r="D34" s="15">
        <v>1181</v>
      </c>
      <c r="E34" s="15">
        <v>668</v>
      </c>
      <c r="F34" s="15">
        <v>513</v>
      </c>
      <c r="H34" s="15">
        <v>8</v>
      </c>
      <c r="I34" s="15">
        <v>9</v>
      </c>
      <c r="J34" s="15">
        <v>651</v>
      </c>
      <c r="K34" s="15">
        <v>67</v>
      </c>
      <c r="L34" s="15">
        <v>214</v>
      </c>
      <c r="M34" s="15">
        <v>370</v>
      </c>
    </row>
    <row r="35" spans="1:13" x14ac:dyDescent="0.25">
      <c r="A35" s="15" t="s">
        <v>88</v>
      </c>
      <c r="B35" s="15" t="s">
        <v>7</v>
      </c>
      <c r="C35" s="15">
        <v>2</v>
      </c>
      <c r="D35" s="15">
        <v>1064</v>
      </c>
      <c r="E35" s="15">
        <v>684</v>
      </c>
      <c r="F35" s="15">
        <v>380</v>
      </c>
      <c r="H35" s="15">
        <v>6</v>
      </c>
      <c r="I35" s="15">
        <v>6</v>
      </c>
      <c r="J35" s="15">
        <v>672</v>
      </c>
      <c r="K35" s="15">
        <v>81</v>
      </c>
      <c r="L35" s="15">
        <v>270</v>
      </c>
      <c r="M35" s="15">
        <v>321</v>
      </c>
    </row>
    <row r="36" spans="1:13" x14ac:dyDescent="0.25">
      <c r="A36" s="15" t="s">
        <v>88</v>
      </c>
      <c r="B36" s="15" t="s">
        <v>7</v>
      </c>
      <c r="C36" s="15">
        <v>3</v>
      </c>
      <c r="D36" s="15">
        <v>922</v>
      </c>
      <c r="E36" s="15">
        <v>541</v>
      </c>
      <c r="F36" s="15">
        <v>381</v>
      </c>
      <c r="H36" s="15">
        <v>8</v>
      </c>
      <c r="I36" s="15">
        <v>3</v>
      </c>
      <c r="J36" s="15">
        <v>530</v>
      </c>
      <c r="K36" s="15">
        <v>19</v>
      </c>
      <c r="L36" s="15">
        <v>101</v>
      </c>
      <c r="M36" s="15">
        <v>410</v>
      </c>
    </row>
    <row r="37" spans="1:13" x14ac:dyDescent="0.25">
      <c r="A37" s="15" t="s">
        <v>88</v>
      </c>
      <c r="B37" s="15" t="s">
        <v>7</v>
      </c>
      <c r="C37" s="15">
        <v>4</v>
      </c>
      <c r="D37" s="15">
        <v>1019</v>
      </c>
      <c r="E37" s="15">
        <v>643</v>
      </c>
      <c r="F37" s="15">
        <v>376</v>
      </c>
      <c r="H37" s="15">
        <v>6</v>
      </c>
      <c r="I37" s="15">
        <v>2</v>
      </c>
      <c r="J37" s="15">
        <v>635</v>
      </c>
      <c r="K37" s="15">
        <v>69</v>
      </c>
      <c r="L37" s="15">
        <v>163</v>
      </c>
      <c r="M37" s="15">
        <v>403</v>
      </c>
    </row>
    <row r="38" spans="1:13" x14ac:dyDescent="0.25">
      <c r="A38" s="15" t="s">
        <v>88</v>
      </c>
      <c r="B38" s="15" t="s">
        <v>7</v>
      </c>
      <c r="C38" s="15">
        <v>5</v>
      </c>
      <c r="D38" s="15">
        <v>1220</v>
      </c>
      <c r="E38" s="15">
        <v>704</v>
      </c>
      <c r="F38" s="15">
        <v>516</v>
      </c>
      <c r="H38" s="15">
        <v>10</v>
      </c>
      <c r="I38" s="15">
        <v>4</v>
      </c>
      <c r="J38" s="15">
        <v>690</v>
      </c>
      <c r="K38" s="15">
        <v>93</v>
      </c>
      <c r="L38" s="15">
        <v>145</v>
      </c>
      <c r="M38" s="15">
        <v>452</v>
      </c>
    </row>
    <row r="39" spans="1:13" x14ac:dyDescent="0.25">
      <c r="A39" s="15" t="s">
        <v>88</v>
      </c>
      <c r="B39" s="15" t="s">
        <v>7</v>
      </c>
      <c r="C39" s="15">
        <v>6</v>
      </c>
      <c r="D39" s="15">
        <v>1216</v>
      </c>
      <c r="E39" s="15">
        <v>772</v>
      </c>
      <c r="F39" s="15">
        <v>444</v>
      </c>
      <c r="H39" s="15">
        <v>8</v>
      </c>
      <c r="I39" s="15">
        <v>5</v>
      </c>
      <c r="J39" s="15">
        <v>759</v>
      </c>
      <c r="K39" s="15">
        <v>127</v>
      </c>
      <c r="L39" s="15">
        <v>216</v>
      </c>
      <c r="M39" s="15">
        <v>416</v>
      </c>
    </row>
    <row r="40" spans="1:13" x14ac:dyDescent="0.25">
      <c r="A40" s="15" t="s">
        <v>88</v>
      </c>
      <c r="B40" s="15" t="s">
        <v>7</v>
      </c>
      <c r="C40" s="15">
        <v>7</v>
      </c>
      <c r="D40" s="15">
        <v>1068</v>
      </c>
      <c r="E40" s="15">
        <v>691</v>
      </c>
      <c r="F40" s="15">
        <v>377</v>
      </c>
      <c r="H40" s="15">
        <v>6</v>
      </c>
      <c r="I40" s="15">
        <v>1</v>
      </c>
      <c r="J40" s="15">
        <v>684</v>
      </c>
      <c r="K40" s="15">
        <v>83</v>
      </c>
      <c r="L40" s="15">
        <v>179</v>
      </c>
      <c r="M40" s="15">
        <v>422</v>
      </c>
    </row>
    <row r="41" spans="1:13" x14ac:dyDescent="0.25">
      <c r="A41" s="15" t="s">
        <v>88</v>
      </c>
      <c r="B41" s="15" t="s">
        <v>7</v>
      </c>
      <c r="C41" s="15">
        <v>8</v>
      </c>
      <c r="D41" s="15">
        <v>1195</v>
      </c>
      <c r="E41" s="15">
        <v>786</v>
      </c>
      <c r="F41" s="15">
        <v>409</v>
      </c>
      <c r="H41" s="15">
        <v>13</v>
      </c>
      <c r="I41" s="15">
        <v>9</v>
      </c>
      <c r="J41" s="15">
        <v>764</v>
      </c>
      <c r="K41" s="15">
        <v>158</v>
      </c>
      <c r="L41" s="15">
        <v>286</v>
      </c>
      <c r="M41" s="15">
        <v>320</v>
      </c>
    </row>
    <row r="42" spans="1:13" x14ac:dyDescent="0.25">
      <c r="A42" s="15" t="s">
        <v>88</v>
      </c>
      <c r="B42" s="15" t="s">
        <v>7</v>
      </c>
      <c r="C42" s="15">
        <v>9</v>
      </c>
      <c r="D42" s="15">
        <v>979</v>
      </c>
      <c r="E42" s="15">
        <v>640</v>
      </c>
      <c r="F42" s="15">
        <v>339</v>
      </c>
      <c r="H42" s="15">
        <v>10</v>
      </c>
      <c r="I42" s="15">
        <v>12</v>
      </c>
      <c r="J42" s="15">
        <v>618</v>
      </c>
      <c r="K42" s="15">
        <v>82</v>
      </c>
      <c r="L42" s="15">
        <v>185</v>
      </c>
      <c r="M42" s="15">
        <v>351</v>
      </c>
    </row>
    <row r="43" spans="1:13" x14ac:dyDescent="0.25">
      <c r="A43" s="15" t="s">
        <v>88</v>
      </c>
      <c r="B43" s="15" t="s">
        <v>7</v>
      </c>
      <c r="C43" s="15">
        <v>10</v>
      </c>
      <c r="D43" s="15">
        <v>1367</v>
      </c>
      <c r="E43" s="15">
        <v>815</v>
      </c>
      <c r="F43" s="15">
        <v>552</v>
      </c>
      <c r="H43" s="15">
        <v>11</v>
      </c>
      <c r="I43" s="15">
        <v>5</v>
      </c>
      <c r="J43" s="15">
        <v>799</v>
      </c>
      <c r="K43" s="15">
        <v>54</v>
      </c>
      <c r="L43" s="15">
        <v>210</v>
      </c>
      <c r="M43" s="15">
        <v>535</v>
      </c>
    </row>
    <row r="44" spans="1:13" x14ac:dyDescent="0.25">
      <c r="A44" s="15" t="s">
        <v>90</v>
      </c>
      <c r="B44" s="15" t="s">
        <v>292</v>
      </c>
      <c r="C44" s="15" t="s">
        <v>300</v>
      </c>
      <c r="D44" s="15">
        <v>1014</v>
      </c>
      <c r="E44" s="15">
        <v>673</v>
      </c>
      <c r="F44" s="15">
        <v>341</v>
      </c>
      <c r="H44" s="15">
        <v>4</v>
      </c>
      <c r="I44" s="15">
        <v>3</v>
      </c>
      <c r="J44" s="15">
        <v>666</v>
      </c>
      <c r="K44" s="15">
        <v>173</v>
      </c>
      <c r="L44" s="15">
        <v>229</v>
      </c>
      <c r="M44" s="15">
        <v>264</v>
      </c>
    </row>
    <row r="45" spans="1:13" x14ac:dyDescent="0.25">
      <c r="A45" s="15" t="s">
        <v>90</v>
      </c>
      <c r="B45" s="15" t="s">
        <v>292</v>
      </c>
      <c r="C45" s="15" t="s">
        <v>299</v>
      </c>
      <c r="D45" s="15">
        <v>762</v>
      </c>
      <c r="E45" s="15">
        <v>503</v>
      </c>
      <c r="F45" s="15">
        <v>259</v>
      </c>
      <c r="H45" s="15">
        <v>7</v>
      </c>
      <c r="I45" s="15">
        <v>2</v>
      </c>
      <c r="J45" s="15">
        <v>494</v>
      </c>
      <c r="K45" s="15">
        <v>131</v>
      </c>
      <c r="L45" s="15">
        <v>151</v>
      </c>
      <c r="M45" s="15">
        <v>212</v>
      </c>
    </row>
    <row r="46" spans="1:13" x14ac:dyDescent="0.25">
      <c r="A46" s="15" t="s">
        <v>90</v>
      </c>
      <c r="B46" s="15" t="s">
        <v>292</v>
      </c>
      <c r="C46" s="15" t="s">
        <v>298</v>
      </c>
      <c r="D46" s="15">
        <v>898</v>
      </c>
      <c r="E46" s="15">
        <v>686</v>
      </c>
      <c r="F46" s="15">
        <v>212</v>
      </c>
      <c r="H46" s="15">
        <v>6</v>
      </c>
      <c r="I46" s="15">
        <v>4</v>
      </c>
      <c r="J46" s="15">
        <v>676</v>
      </c>
      <c r="K46" s="15">
        <v>124</v>
      </c>
      <c r="L46" s="15">
        <v>223</v>
      </c>
      <c r="M46" s="15">
        <v>329</v>
      </c>
    </row>
    <row r="47" spans="1:13" x14ac:dyDescent="0.25">
      <c r="A47" s="15" t="s">
        <v>90</v>
      </c>
      <c r="B47" s="15" t="s">
        <v>292</v>
      </c>
      <c r="C47" s="15" t="s">
        <v>297</v>
      </c>
      <c r="D47" s="15">
        <v>966</v>
      </c>
      <c r="E47" s="15">
        <v>639</v>
      </c>
      <c r="F47" s="15">
        <v>327</v>
      </c>
      <c r="H47" s="15">
        <v>9</v>
      </c>
      <c r="I47" s="15">
        <v>7</v>
      </c>
      <c r="J47" s="15">
        <v>623</v>
      </c>
      <c r="K47" s="15">
        <v>145</v>
      </c>
      <c r="L47" s="15">
        <v>129</v>
      </c>
      <c r="M47" s="15">
        <v>349</v>
      </c>
    </row>
    <row r="48" spans="1:13" x14ac:dyDescent="0.25">
      <c r="A48" s="15" t="s">
        <v>90</v>
      </c>
      <c r="B48" s="15" t="s">
        <v>292</v>
      </c>
      <c r="C48" s="15" t="s">
        <v>296</v>
      </c>
      <c r="D48" s="15">
        <v>974</v>
      </c>
      <c r="E48" s="15">
        <v>713</v>
      </c>
      <c r="F48" s="15">
        <v>261</v>
      </c>
      <c r="H48" s="15">
        <v>7</v>
      </c>
      <c r="I48" s="15">
        <v>7</v>
      </c>
      <c r="J48" s="15">
        <v>699</v>
      </c>
      <c r="K48" s="15">
        <v>163</v>
      </c>
      <c r="L48" s="15">
        <v>133</v>
      </c>
      <c r="M48" s="15">
        <v>403</v>
      </c>
    </row>
    <row r="49" spans="1:13" x14ac:dyDescent="0.25">
      <c r="A49" s="15" t="s">
        <v>90</v>
      </c>
      <c r="B49" s="15" t="s">
        <v>292</v>
      </c>
      <c r="C49" s="15" t="s">
        <v>295</v>
      </c>
      <c r="D49" s="15">
        <v>941</v>
      </c>
      <c r="E49" s="15">
        <v>697</v>
      </c>
      <c r="F49" s="15">
        <v>244</v>
      </c>
      <c r="H49" s="15">
        <v>7</v>
      </c>
      <c r="I49" s="15">
        <v>3</v>
      </c>
      <c r="J49" s="15">
        <v>687</v>
      </c>
      <c r="K49" s="15">
        <v>186</v>
      </c>
      <c r="L49" s="15">
        <v>103</v>
      </c>
      <c r="M49" s="15">
        <v>398</v>
      </c>
    </row>
    <row r="50" spans="1:13" x14ac:dyDescent="0.25">
      <c r="A50" s="15" t="s">
        <v>90</v>
      </c>
      <c r="B50" s="15" t="s">
        <v>292</v>
      </c>
      <c r="C50" s="15" t="s">
        <v>294</v>
      </c>
      <c r="D50" s="15">
        <v>1258</v>
      </c>
      <c r="E50" s="15">
        <v>788</v>
      </c>
      <c r="F50" s="15">
        <v>470</v>
      </c>
      <c r="H50" s="15">
        <v>3</v>
      </c>
      <c r="I50" s="15">
        <v>5</v>
      </c>
      <c r="J50" s="15">
        <v>780</v>
      </c>
      <c r="K50" s="15">
        <v>234</v>
      </c>
      <c r="L50" s="15">
        <v>220</v>
      </c>
      <c r="M50" s="15">
        <v>326</v>
      </c>
    </row>
    <row r="51" spans="1:13" x14ac:dyDescent="0.25">
      <c r="A51" s="15" t="s">
        <v>90</v>
      </c>
      <c r="B51" s="15" t="s">
        <v>292</v>
      </c>
      <c r="C51" s="15" t="s">
        <v>293</v>
      </c>
      <c r="D51" s="15">
        <v>1227</v>
      </c>
      <c r="E51" s="15">
        <v>818</v>
      </c>
      <c r="F51" s="15">
        <v>409</v>
      </c>
      <c r="H51" s="15">
        <v>9</v>
      </c>
      <c r="I51" s="15">
        <v>5</v>
      </c>
      <c r="J51" s="15">
        <v>804</v>
      </c>
      <c r="K51" s="15">
        <v>147</v>
      </c>
      <c r="L51" s="15">
        <v>260</v>
      </c>
      <c r="M51" s="15">
        <v>397</v>
      </c>
    </row>
    <row r="52" spans="1:13" x14ac:dyDescent="0.25">
      <c r="A52" s="15" t="s">
        <v>90</v>
      </c>
      <c r="B52" s="15" t="s">
        <v>116</v>
      </c>
      <c r="C52" s="15">
        <v>1</v>
      </c>
      <c r="D52" s="15">
        <v>822</v>
      </c>
      <c r="E52" s="15">
        <v>430</v>
      </c>
      <c r="F52" s="15">
        <v>392</v>
      </c>
      <c r="H52" s="15">
        <v>8</v>
      </c>
      <c r="I52" s="15">
        <v>4</v>
      </c>
      <c r="J52" s="15">
        <v>418</v>
      </c>
      <c r="K52" s="15">
        <v>80</v>
      </c>
      <c r="L52" s="15">
        <v>104</v>
      </c>
      <c r="M52" s="15">
        <v>234</v>
      </c>
    </row>
    <row r="53" spans="1:13" x14ac:dyDescent="0.25">
      <c r="A53" s="15" t="s">
        <v>90</v>
      </c>
      <c r="B53" s="15" t="s">
        <v>116</v>
      </c>
      <c r="C53" s="15">
        <v>2</v>
      </c>
      <c r="D53" s="15">
        <v>868</v>
      </c>
      <c r="E53" s="15">
        <v>492</v>
      </c>
      <c r="F53" s="15">
        <v>376</v>
      </c>
      <c r="H53" s="15">
        <v>5</v>
      </c>
      <c r="I53" s="15">
        <v>5</v>
      </c>
      <c r="J53" s="15">
        <v>482</v>
      </c>
      <c r="K53" s="15">
        <v>93</v>
      </c>
      <c r="L53" s="15">
        <v>143</v>
      </c>
      <c r="M53" s="15">
        <v>246</v>
      </c>
    </row>
    <row r="54" spans="1:13" x14ac:dyDescent="0.25">
      <c r="A54" s="15" t="s">
        <v>90</v>
      </c>
      <c r="B54" s="15" t="s">
        <v>116</v>
      </c>
      <c r="C54" s="15">
        <v>3</v>
      </c>
      <c r="D54" s="15">
        <v>1087</v>
      </c>
      <c r="E54" s="15">
        <v>568</v>
      </c>
      <c r="F54" s="15">
        <v>519</v>
      </c>
      <c r="H54" s="15">
        <v>9</v>
      </c>
      <c r="I54" s="15">
        <v>4</v>
      </c>
      <c r="J54" s="15">
        <v>555</v>
      </c>
      <c r="K54" s="15">
        <v>132</v>
      </c>
      <c r="L54" s="15">
        <v>131</v>
      </c>
      <c r="M54" s="15">
        <v>292</v>
      </c>
    </row>
    <row r="55" spans="1:13" x14ac:dyDescent="0.25">
      <c r="A55" s="15" t="s">
        <v>90</v>
      </c>
      <c r="B55" s="15" t="s">
        <v>116</v>
      </c>
      <c r="C55" s="15">
        <v>4</v>
      </c>
      <c r="D55" s="15">
        <v>1205</v>
      </c>
      <c r="E55" s="15">
        <v>660</v>
      </c>
      <c r="F55" s="15">
        <v>545</v>
      </c>
      <c r="H55" s="15">
        <v>8</v>
      </c>
      <c r="I55" s="15">
        <v>7</v>
      </c>
      <c r="J55" s="15">
        <v>645</v>
      </c>
      <c r="K55" s="15">
        <v>165</v>
      </c>
      <c r="L55" s="15">
        <v>145</v>
      </c>
      <c r="M55" s="15">
        <v>335</v>
      </c>
    </row>
    <row r="56" spans="1:13" x14ac:dyDescent="0.25">
      <c r="A56" s="15" t="s">
        <v>90</v>
      </c>
      <c r="B56" s="15" t="s">
        <v>116</v>
      </c>
      <c r="C56" s="15">
        <v>5</v>
      </c>
      <c r="D56" s="15">
        <v>639</v>
      </c>
      <c r="E56" s="15">
        <v>305</v>
      </c>
      <c r="F56" s="15">
        <v>334</v>
      </c>
      <c r="H56" s="15">
        <v>3</v>
      </c>
      <c r="I56" s="15">
        <v>0</v>
      </c>
      <c r="J56" s="15">
        <v>302</v>
      </c>
      <c r="K56" s="15">
        <v>72</v>
      </c>
      <c r="L56" s="15">
        <v>60</v>
      </c>
      <c r="M56" s="15">
        <v>170</v>
      </c>
    </row>
    <row r="57" spans="1:13" x14ac:dyDescent="0.25">
      <c r="A57" s="15" t="s">
        <v>90</v>
      </c>
      <c r="B57" s="15" t="s">
        <v>116</v>
      </c>
      <c r="C57" s="15">
        <v>6</v>
      </c>
      <c r="D57" s="15">
        <v>691</v>
      </c>
      <c r="E57" s="15">
        <v>394</v>
      </c>
      <c r="F57" s="15">
        <v>297</v>
      </c>
      <c r="H57" s="15">
        <v>4</v>
      </c>
      <c r="I57" s="15">
        <v>3</v>
      </c>
      <c r="J57" s="15">
        <v>387</v>
      </c>
      <c r="K57" s="15">
        <v>113</v>
      </c>
      <c r="L57" s="15">
        <v>97</v>
      </c>
      <c r="M57" s="15">
        <v>177</v>
      </c>
    </row>
    <row r="58" spans="1:13" x14ac:dyDescent="0.25">
      <c r="A58" s="15" t="s">
        <v>90</v>
      </c>
      <c r="B58" s="15" t="s">
        <v>116</v>
      </c>
      <c r="C58" s="15">
        <v>7</v>
      </c>
      <c r="D58" s="15">
        <v>716</v>
      </c>
      <c r="E58" s="15">
        <v>378</v>
      </c>
      <c r="F58" s="15">
        <v>338</v>
      </c>
      <c r="H58" s="15">
        <v>6</v>
      </c>
      <c r="I58" s="15">
        <v>0</v>
      </c>
      <c r="J58" s="15">
        <v>372</v>
      </c>
      <c r="K58" s="15">
        <v>50</v>
      </c>
      <c r="L58" s="15">
        <v>91</v>
      </c>
      <c r="M58" s="15">
        <v>231</v>
      </c>
    </row>
    <row r="59" spans="1:13" x14ac:dyDescent="0.25">
      <c r="A59" s="15" t="s">
        <v>90</v>
      </c>
      <c r="B59" s="15" t="s">
        <v>116</v>
      </c>
      <c r="C59" s="15">
        <v>8</v>
      </c>
      <c r="D59" s="15">
        <v>929</v>
      </c>
      <c r="E59" s="15">
        <v>567</v>
      </c>
      <c r="F59" s="15">
        <v>362</v>
      </c>
      <c r="H59" s="15">
        <v>4</v>
      </c>
      <c r="I59" s="15">
        <v>5</v>
      </c>
      <c r="J59" s="15">
        <v>558</v>
      </c>
      <c r="K59" s="15">
        <v>92</v>
      </c>
      <c r="L59" s="15">
        <v>206</v>
      </c>
      <c r="M59" s="15">
        <v>260</v>
      </c>
    </row>
    <row r="60" spans="1:13" x14ac:dyDescent="0.25">
      <c r="A60" s="15" t="s">
        <v>90</v>
      </c>
      <c r="B60" s="15" t="s">
        <v>116</v>
      </c>
      <c r="C60" s="15">
        <v>9</v>
      </c>
      <c r="D60" s="15">
        <v>1070</v>
      </c>
      <c r="E60" s="15">
        <v>606</v>
      </c>
      <c r="F60" s="15">
        <v>464</v>
      </c>
      <c r="H60" s="15">
        <v>5</v>
      </c>
      <c r="I60" s="15">
        <v>5</v>
      </c>
      <c r="J60" s="15">
        <v>596</v>
      </c>
      <c r="K60" s="15">
        <v>120</v>
      </c>
      <c r="L60" s="15">
        <v>204</v>
      </c>
      <c r="M60" s="15">
        <v>272</v>
      </c>
    </row>
    <row r="61" spans="1:13" x14ac:dyDescent="0.25">
      <c r="A61" s="15" t="s">
        <v>90</v>
      </c>
      <c r="B61" s="15" t="s">
        <v>116</v>
      </c>
      <c r="C61" s="15">
        <v>10</v>
      </c>
      <c r="D61" s="15">
        <v>1200</v>
      </c>
      <c r="E61" s="15">
        <v>645</v>
      </c>
      <c r="F61" s="15">
        <v>555</v>
      </c>
      <c r="H61" s="15">
        <v>8</v>
      </c>
      <c r="I61" s="15">
        <v>4</v>
      </c>
      <c r="J61" s="15">
        <v>633</v>
      </c>
      <c r="K61" s="15">
        <v>64</v>
      </c>
      <c r="L61" s="15">
        <v>111</v>
      </c>
      <c r="M61" s="15">
        <v>458</v>
      </c>
    </row>
    <row r="62" spans="1:13" x14ac:dyDescent="0.25">
      <c r="A62" s="15" t="s">
        <v>90</v>
      </c>
      <c r="B62" s="15" t="s">
        <v>116</v>
      </c>
      <c r="C62" s="15">
        <v>11</v>
      </c>
      <c r="D62" s="15">
        <v>1018</v>
      </c>
      <c r="E62" s="15">
        <v>507</v>
      </c>
      <c r="F62" s="15">
        <v>511</v>
      </c>
      <c r="H62" s="15">
        <v>9</v>
      </c>
      <c r="I62" s="15">
        <v>2</v>
      </c>
      <c r="J62" s="15">
        <v>496</v>
      </c>
      <c r="K62" s="15">
        <v>51</v>
      </c>
      <c r="L62" s="15">
        <v>73</v>
      </c>
      <c r="M62" s="15">
        <v>372</v>
      </c>
    </row>
    <row r="63" spans="1:13" x14ac:dyDescent="0.25">
      <c r="A63" s="15" t="s">
        <v>90</v>
      </c>
      <c r="B63" s="15" t="s">
        <v>116</v>
      </c>
      <c r="C63" s="15">
        <v>12</v>
      </c>
      <c r="D63" s="15">
        <v>727</v>
      </c>
      <c r="E63" s="15">
        <v>383</v>
      </c>
      <c r="F63" s="15">
        <v>344</v>
      </c>
      <c r="H63" s="15">
        <v>4</v>
      </c>
      <c r="I63" s="15">
        <v>3</v>
      </c>
      <c r="J63" s="15">
        <v>376</v>
      </c>
      <c r="K63" s="15">
        <v>72</v>
      </c>
      <c r="L63" s="15">
        <v>84</v>
      </c>
      <c r="M63" s="15">
        <v>220</v>
      </c>
    </row>
    <row r="64" spans="1:13" x14ac:dyDescent="0.25">
      <c r="A64" s="15" t="s">
        <v>90</v>
      </c>
      <c r="B64" s="15" t="s">
        <v>116</v>
      </c>
      <c r="C64" s="15">
        <v>13</v>
      </c>
      <c r="D64" s="15">
        <v>900</v>
      </c>
      <c r="E64" s="15">
        <v>525</v>
      </c>
      <c r="F64" s="15">
        <v>375</v>
      </c>
      <c r="H64" s="15">
        <v>5</v>
      </c>
      <c r="I64" s="15">
        <v>1</v>
      </c>
      <c r="J64" s="15">
        <v>519</v>
      </c>
      <c r="K64" s="15">
        <v>102</v>
      </c>
      <c r="L64" s="15">
        <v>224</v>
      </c>
      <c r="M64" s="15">
        <v>193</v>
      </c>
    </row>
    <row r="65" spans="1:13" x14ac:dyDescent="0.25">
      <c r="A65" s="15" t="s">
        <v>90</v>
      </c>
      <c r="B65" s="15" t="s">
        <v>117</v>
      </c>
      <c r="C65" s="15">
        <v>1</v>
      </c>
      <c r="D65" s="15">
        <v>1006</v>
      </c>
      <c r="E65" s="15">
        <v>598</v>
      </c>
      <c r="F65" s="15">
        <v>408</v>
      </c>
      <c r="H65" s="15">
        <v>27</v>
      </c>
      <c r="I65" s="15">
        <v>6</v>
      </c>
      <c r="J65" s="15">
        <v>565</v>
      </c>
      <c r="K65" s="15">
        <v>146</v>
      </c>
      <c r="L65" s="15">
        <v>110</v>
      </c>
      <c r="M65" s="15">
        <v>309</v>
      </c>
    </row>
    <row r="66" spans="1:13" x14ac:dyDescent="0.25">
      <c r="A66" s="15" t="s">
        <v>90</v>
      </c>
      <c r="B66" s="15" t="s">
        <v>117</v>
      </c>
      <c r="C66" s="15">
        <v>2</v>
      </c>
      <c r="D66" s="15">
        <v>1328</v>
      </c>
      <c r="E66" s="15">
        <v>836</v>
      </c>
      <c r="F66" s="15">
        <v>492</v>
      </c>
      <c r="H66" s="15">
        <v>10</v>
      </c>
      <c r="I66" s="15">
        <v>10</v>
      </c>
      <c r="J66" s="15">
        <v>816</v>
      </c>
      <c r="K66" s="15">
        <v>245</v>
      </c>
      <c r="L66" s="15">
        <v>169</v>
      </c>
      <c r="M66" s="15">
        <v>402</v>
      </c>
    </row>
    <row r="67" spans="1:13" x14ac:dyDescent="0.25">
      <c r="A67" s="15" t="s">
        <v>90</v>
      </c>
      <c r="B67" s="15" t="s">
        <v>117</v>
      </c>
      <c r="C67" s="15">
        <v>3</v>
      </c>
      <c r="D67" s="15">
        <v>1164</v>
      </c>
      <c r="E67" s="15">
        <v>773</v>
      </c>
      <c r="F67" s="15">
        <v>391</v>
      </c>
      <c r="H67" s="15">
        <v>6</v>
      </c>
      <c r="I67" s="15">
        <v>8</v>
      </c>
      <c r="J67" s="15">
        <v>759</v>
      </c>
      <c r="K67" s="15">
        <v>233</v>
      </c>
      <c r="L67" s="15">
        <v>206</v>
      </c>
      <c r="M67" s="15">
        <v>320</v>
      </c>
    </row>
    <row r="68" spans="1:13" x14ac:dyDescent="0.25">
      <c r="A68" s="15" t="s">
        <v>90</v>
      </c>
      <c r="B68" s="15" t="s">
        <v>117</v>
      </c>
      <c r="C68" s="15">
        <v>4</v>
      </c>
      <c r="D68" s="15">
        <v>1373</v>
      </c>
      <c r="E68" s="15">
        <v>950</v>
      </c>
      <c r="F68" s="15">
        <v>423</v>
      </c>
      <c r="H68" s="15">
        <v>14</v>
      </c>
      <c r="I68" s="15">
        <v>6</v>
      </c>
      <c r="J68" s="15">
        <v>930</v>
      </c>
      <c r="K68" s="15">
        <v>255</v>
      </c>
      <c r="L68" s="15">
        <v>149</v>
      </c>
      <c r="M68" s="15">
        <v>526</v>
      </c>
    </row>
    <row r="69" spans="1:13" x14ac:dyDescent="0.25">
      <c r="A69" s="15" t="s">
        <v>90</v>
      </c>
      <c r="B69" s="15" t="s">
        <v>117</v>
      </c>
      <c r="C69" s="15">
        <v>5</v>
      </c>
      <c r="D69" s="15">
        <v>1153</v>
      </c>
      <c r="E69" s="15">
        <v>761</v>
      </c>
      <c r="F69" s="15">
        <v>392</v>
      </c>
      <c r="H69" s="15">
        <v>8</v>
      </c>
      <c r="I69" s="15">
        <v>8</v>
      </c>
      <c r="J69" s="15">
        <v>745</v>
      </c>
      <c r="K69" s="15">
        <v>222</v>
      </c>
      <c r="L69" s="15">
        <v>184</v>
      </c>
      <c r="M69" s="15">
        <v>339</v>
      </c>
    </row>
    <row r="70" spans="1:13" x14ac:dyDescent="0.25">
      <c r="A70" s="15" t="s">
        <v>90</v>
      </c>
      <c r="B70" s="15" t="s">
        <v>117</v>
      </c>
      <c r="C70" s="15">
        <v>6</v>
      </c>
      <c r="D70" s="15">
        <v>1219</v>
      </c>
      <c r="E70" s="15">
        <v>781</v>
      </c>
      <c r="F70" s="15">
        <v>438</v>
      </c>
      <c r="H70" s="15">
        <v>11</v>
      </c>
      <c r="I70" s="15">
        <v>7</v>
      </c>
      <c r="J70" s="15">
        <v>763</v>
      </c>
      <c r="K70" s="15">
        <v>195</v>
      </c>
      <c r="L70" s="15">
        <v>187</v>
      </c>
      <c r="M70" s="15">
        <v>381</v>
      </c>
    </row>
    <row r="71" spans="1:13" x14ac:dyDescent="0.25">
      <c r="A71" s="15" t="s">
        <v>90</v>
      </c>
      <c r="B71" s="15" t="s">
        <v>117</v>
      </c>
      <c r="C71" s="15">
        <v>7</v>
      </c>
      <c r="D71" s="15">
        <v>1109</v>
      </c>
      <c r="E71" s="15">
        <v>719</v>
      </c>
      <c r="F71" s="15">
        <v>390</v>
      </c>
      <c r="H71" s="15">
        <v>12</v>
      </c>
      <c r="I71" s="15">
        <v>12</v>
      </c>
      <c r="J71" s="15">
        <v>695</v>
      </c>
      <c r="K71" s="15">
        <v>187</v>
      </c>
      <c r="L71" s="15">
        <v>145</v>
      </c>
      <c r="M71" s="15">
        <v>363</v>
      </c>
    </row>
    <row r="72" spans="1:13" x14ac:dyDescent="0.25">
      <c r="A72" s="15" t="s">
        <v>90</v>
      </c>
      <c r="B72" s="15" t="s">
        <v>117</v>
      </c>
      <c r="C72" s="15">
        <v>8</v>
      </c>
      <c r="D72" s="15">
        <v>996</v>
      </c>
      <c r="E72" s="15">
        <v>711</v>
      </c>
      <c r="F72" s="15">
        <v>285</v>
      </c>
      <c r="H72" s="15">
        <v>6</v>
      </c>
      <c r="I72" s="15">
        <v>7</v>
      </c>
      <c r="J72" s="15">
        <v>698</v>
      </c>
      <c r="K72" s="15">
        <v>240</v>
      </c>
      <c r="L72" s="15">
        <v>129</v>
      </c>
      <c r="M72" s="15">
        <v>329</v>
      </c>
    </row>
    <row r="73" spans="1:13" x14ac:dyDescent="0.25">
      <c r="A73" s="15" t="s">
        <v>90</v>
      </c>
      <c r="B73" s="15" t="s">
        <v>9</v>
      </c>
      <c r="C73" s="15">
        <v>1</v>
      </c>
      <c r="D73" s="15">
        <v>1138</v>
      </c>
      <c r="E73" s="15">
        <v>771</v>
      </c>
      <c r="F73" s="15">
        <v>367</v>
      </c>
      <c r="H73" s="15">
        <v>8</v>
      </c>
      <c r="I73" s="15">
        <v>2</v>
      </c>
      <c r="J73" s="15">
        <v>761</v>
      </c>
      <c r="K73" s="15">
        <v>136</v>
      </c>
      <c r="L73" s="15">
        <v>258</v>
      </c>
      <c r="M73" s="15">
        <v>367</v>
      </c>
    </row>
    <row r="74" spans="1:13" x14ac:dyDescent="0.25">
      <c r="A74" s="15" t="s">
        <v>90</v>
      </c>
      <c r="B74" s="15" t="s">
        <v>9</v>
      </c>
      <c r="C74" s="15">
        <v>2</v>
      </c>
      <c r="D74" s="15">
        <v>1129</v>
      </c>
      <c r="E74" s="15">
        <v>686</v>
      </c>
      <c r="F74" s="15">
        <v>443</v>
      </c>
      <c r="H74" s="15">
        <v>4</v>
      </c>
      <c r="I74" s="15">
        <v>8</v>
      </c>
      <c r="J74" s="15">
        <v>674</v>
      </c>
      <c r="K74" s="15">
        <v>157</v>
      </c>
      <c r="L74" s="15">
        <v>164</v>
      </c>
      <c r="M74" s="15">
        <v>353</v>
      </c>
    </row>
    <row r="75" spans="1:13" x14ac:dyDescent="0.25">
      <c r="A75" s="15" t="s">
        <v>90</v>
      </c>
      <c r="B75" s="15" t="s">
        <v>9</v>
      </c>
      <c r="C75" s="15">
        <v>3</v>
      </c>
      <c r="D75" s="15">
        <v>1211</v>
      </c>
      <c r="E75" s="15">
        <v>770</v>
      </c>
      <c r="F75" s="15">
        <v>441</v>
      </c>
      <c r="H75" s="15">
        <v>10</v>
      </c>
      <c r="I75" s="15">
        <v>5</v>
      </c>
      <c r="J75" s="15">
        <v>755</v>
      </c>
      <c r="K75" s="15">
        <v>150</v>
      </c>
      <c r="L75" s="15">
        <v>228</v>
      </c>
      <c r="M75" s="15">
        <v>377</v>
      </c>
    </row>
    <row r="76" spans="1:13" x14ac:dyDescent="0.25">
      <c r="A76" s="15" t="s">
        <v>90</v>
      </c>
      <c r="B76" s="15" t="s">
        <v>9</v>
      </c>
      <c r="C76" s="15">
        <v>4</v>
      </c>
      <c r="D76" s="15">
        <v>1591</v>
      </c>
      <c r="E76" s="15">
        <v>1001</v>
      </c>
      <c r="F76" s="15">
        <v>590</v>
      </c>
      <c r="H76" s="15">
        <v>9</v>
      </c>
      <c r="I76" s="15">
        <v>8</v>
      </c>
      <c r="J76" s="15">
        <v>984</v>
      </c>
      <c r="K76" s="15">
        <v>293</v>
      </c>
      <c r="L76" s="15">
        <v>268</v>
      </c>
      <c r="M76" s="15">
        <v>423</v>
      </c>
    </row>
    <row r="77" spans="1:13" x14ac:dyDescent="0.25">
      <c r="A77" s="15" t="s">
        <v>90</v>
      </c>
      <c r="B77" s="15" t="s">
        <v>9</v>
      </c>
      <c r="C77" s="15">
        <v>5</v>
      </c>
      <c r="D77" s="15">
        <v>966</v>
      </c>
      <c r="E77" s="15">
        <v>623</v>
      </c>
      <c r="F77" s="15">
        <v>343</v>
      </c>
      <c r="H77" s="15">
        <v>8</v>
      </c>
      <c r="I77" s="15">
        <v>7</v>
      </c>
      <c r="J77" s="15">
        <v>608</v>
      </c>
      <c r="K77" s="15">
        <v>172</v>
      </c>
      <c r="L77" s="15">
        <v>139</v>
      </c>
      <c r="M77" s="15">
        <v>297</v>
      </c>
    </row>
    <row r="78" spans="1:13" x14ac:dyDescent="0.25">
      <c r="A78" s="15" t="s">
        <v>90</v>
      </c>
      <c r="B78" s="15" t="s">
        <v>9</v>
      </c>
      <c r="C78" s="15">
        <v>6</v>
      </c>
      <c r="D78" s="15">
        <v>1051</v>
      </c>
      <c r="E78" s="15">
        <v>574</v>
      </c>
      <c r="F78" s="15">
        <v>477</v>
      </c>
      <c r="H78" s="15">
        <v>9</v>
      </c>
      <c r="I78" s="15">
        <v>0</v>
      </c>
      <c r="J78" s="15">
        <v>565</v>
      </c>
      <c r="K78" s="15">
        <v>140</v>
      </c>
      <c r="L78" s="15">
        <v>135</v>
      </c>
      <c r="M78" s="15">
        <v>290</v>
      </c>
    </row>
    <row r="79" spans="1:13" x14ac:dyDescent="0.25">
      <c r="A79" s="15" t="s">
        <v>90</v>
      </c>
      <c r="B79" s="15" t="s">
        <v>9</v>
      </c>
      <c r="C79" s="15">
        <v>7</v>
      </c>
      <c r="D79" s="15">
        <v>1645</v>
      </c>
      <c r="E79" s="15">
        <v>955</v>
      </c>
      <c r="F79" s="15">
        <v>690</v>
      </c>
      <c r="H79" s="15">
        <v>5</v>
      </c>
      <c r="I79" s="15">
        <v>7</v>
      </c>
      <c r="J79" s="15">
        <v>943</v>
      </c>
      <c r="K79" s="15">
        <v>224</v>
      </c>
      <c r="L79" s="15">
        <v>205</v>
      </c>
      <c r="M79" s="15">
        <v>514</v>
      </c>
    </row>
    <row r="80" spans="1:13" x14ac:dyDescent="0.25">
      <c r="A80" s="15" t="s">
        <v>90</v>
      </c>
      <c r="B80" s="15" t="s">
        <v>10</v>
      </c>
      <c r="C80" s="15" t="s">
        <v>288</v>
      </c>
      <c r="D80" s="15">
        <v>1163</v>
      </c>
      <c r="E80" s="15">
        <v>687</v>
      </c>
      <c r="F80" s="15">
        <v>476</v>
      </c>
      <c r="H80" s="15">
        <v>3</v>
      </c>
      <c r="I80" s="15">
        <v>6</v>
      </c>
      <c r="J80" s="15">
        <v>678</v>
      </c>
      <c r="K80" s="15">
        <v>198</v>
      </c>
      <c r="L80" s="15">
        <v>157</v>
      </c>
      <c r="M80" s="15">
        <v>323</v>
      </c>
    </row>
    <row r="81" spans="1:13" x14ac:dyDescent="0.25">
      <c r="A81" s="15" t="s">
        <v>90</v>
      </c>
      <c r="B81" s="15" t="s">
        <v>10</v>
      </c>
      <c r="C81" s="15" t="s">
        <v>287</v>
      </c>
      <c r="D81" s="15">
        <v>1045</v>
      </c>
      <c r="E81" s="15">
        <v>545</v>
      </c>
      <c r="F81" s="15">
        <v>500</v>
      </c>
      <c r="H81" s="15">
        <v>1</v>
      </c>
      <c r="I81" s="15">
        <v>6</v>
      </c>
      <c r="J81" s="15">
        <v>538</v>
      </c>
      <c r="K81" s="15">
        <v>104</v>
      </c>
      <c r="L81" s="15">
        <v>126</v>
      </c>
      <c r="M81" s="15">
        <v>308</v>
      </c>
    </row>
    <row r="82" spans="1:13" x14ac:dyDescent="0.25">
      <c r="A82" s="15" t="s">
        <v>90</v>
      </c>
      <c r="B82" s="15" t="s">
        <v>10</v>
      </c>
      <c r="C82" s="15" t="s">
        <v>286</v>
      </c>
      <c r="D82" s="15">
        <v>1502</v>
      </c>
      <c r="E82" s="15">
        <v>828</v>
      </c>
      <c r="F82" s="15">
        <v>674</v>
      </c>
      <c r="H82" s="15">
        <v>15</v>
      </c>
      <c r="I82" s="15">
        <v>10</v>
      </c>
      <c r="J82" s="15">
        <v>803</v>
      </c>
      <c r="K82" s="15">
        <v>150</v>
      </c>
      <c r="L82" s="15">
        <v>218</v>
      </c>
      <c r="M82" s="15">
        <v>435</v>
      </c>
    </row>
    <row r="83" spans="1:13" x14ac:dyDescent="0.25">
      <c r="A83" s="15" t="s">
        <v>90</v>
      </c>
      <c r="B83" s="15" t="s">
        <v>10</v>
      </c>
      <c r="C83" s="15" t="s">
        <v>285</v>
      </c>
      <c r="D83" s="15">
        <v>1210</v>
      </c>
      <c r="E83" s="15">
        <v>692</v>
      </c>
      <c r="F83" s="15">
        <v>518</v>
      </c>
      <c r="H83" s="15">
        <v>8</v>
      </c>
      <c r="I83" s="15">
        <v>7</v>
      </c>
      <c r="J83" s="15">
        <v>677</v>
      </c>
      <c r="K83" s="15">
        <v>125</v>
      </c>
      <c r="L83" s="15">
        <v>170</v>
      </c>
      <c r="M83" s="15">
        <v>382</v>
      </c>
    </row>
    <row r="84" spans="1:13" x14ac:dyDescent="0.25">
      <c r="A84" s="15" t="s">
        <v>90</v>
      </c>
      <c r="B84" s="15" t="s">
        <v>10</v>
      </c>
      <c r="C84" s="15" t="s">
        <v>284</v>
      </c>
      <c r="D84" s="15">
        <v>1716</v>
      </c>
      <c r="E84" s="15">
        <v>1041</v>
      </c>
      <c r="F84" s="15">
        <v>675</v>
      </c>
      <c r="H84" s="15">
        <v>6</v>
      </c>
      <c r="I84" s="15">
        <v>7</v>
      </c>
      <c r="J84" s="15">
        <v>1028</v>
      </c>
      <c r="K84" s="15">
        <v>342</v>
      </c>
      <c r="L84" s="15">
        <v>384</v>
      </c>
      <c r="M84" s="15">
        <v>302</v>
      </c>
    </row>
    <row r="85" spans="1:13" x14ac:dyDescent="0.25">
      <c r="A85" s="15" t="s">
        <v>90</v>
      </c>
      <c r="B85" s="15" t="s">
        <v>10</v>
      </c>
      <c r="C85" s="15" t="s">
        <v>283</v>
      </c>
      <c r="D85" s="15">
        <v>1578</v>
      </c>
      <c r="E85" s="15">
        <v>1007</v>
      </c>
      <c r="F85" s="15">
        <v>571</v>
      </c>
      <c r="H85" s="15">
        <v>3</v>
      </c>
      <c r="I85" s="15">
        <v>10</v>
      </c>
      <c r="J85" s="15">
        <v>994</v>
      </c>
      <c r="K85" s="15">
        <v>215</v>
      </c>
      <c r="L85" s="15">
        <v>354</v>
      </c>
      <c r="M85" s="15">
        <v>425</v>
      </c>
    </row>
    <row r="86" spans="1:13" x14ac:dyDescent="0.25">
      <c r="A86" s="15" t="s">
        <v>90</v>
      </c>
      <c r="B86" s="15" t="s">
        <v>10</v>
      </c>
      <c r="C86" s="15" t="s">
        <v>282</v>
      </c>
      <c r="D86" s="15">
        <v>1049</v>
      </c>
      <c r="E86" s="15">
        <v>680</v>
      </c>
      <c r="F86" s="15">
        <v>369</v>
      </c>
      <c r="H86" s="15">
        <v>0</v>
      </c>
      <c r="I86" s="15">
        <v>3</v>
      </c>
      <c r="J86" s="15">
        <v>677</v>
      </c>
      <c r="K86" s="15">
        <v>157</v>
      </c>
      <c r="L86" s="15">
        <v>254</v>
      </c>
      <c r="M86" s="15">
        <v>266</v>
      </c>
    </row>
    <row r="87" spans="1:13" x14ac:dyDescent="0.25">
      <c r="A87" s="15" t="s">
        <v>90</v>
      </c>
      <c r="B87" s="15" t="s">
        <v>10</v>
      </c>
      <c r="C87" s="15" t="s">
        <v>281</v>
      </c>
      <c r="D87" s="15">
        <v>1207</v>
      </c>
      <c r="E87" s="15">
        <v>849</v>
      </c>
      <c r="F87" s="15">
        <v>358</v>
      </c>
      <c r="H87" s="15">
        <v>1</v>
      </c>
      <c r="I87" s="15">
        <v>1</v>
      </c>
      <c r="J87" s="15">
        <v>847</v>
      </c>
      <c r="K87" s="15">
        <v>155</v>
      </c>
      <c r="L87" s="15">
        <v>357</v>
      </c>
      <c r="M87" s="15">
        <v>335</v>
      </c>
    </row>
    <row r="88" spans="1:13" x14ac:dyDescent="0.25">
      <c r="A88" s="15" t="s">
        <v>90</v>
      </c>
      <c r="B88" s="15" t="s">
        <v>11</v>
      </c>
      <c r="C88" s="15" t="s">
        <v>280</v>
      </c>
      <c r="D88" s="15">
        <v>2589</v>
      </c>
      <c r="E88" s="15">
        <v>1531</v>
      </c>
      <c r="F88" s="15">
        <v>1058</v>
      </c>
      <c r="H88" s="15">
        <v>7</v>
      </c>
      <c r="I88" s="15">
        <v>13</v>
      </c>
      <c r="J88" s="15">
        <v>1511</v>
      </c>
      <c r="K88" s="15">
        <v>324</v>
      </c>
      <c r="L88" s="15">
        <v>595</v>
      </c>
      <c r="M88" s="15">
        <v>592</v>
      </c>
    </row>
    <row r="89" spans="1:13" x14ac:dyDescent="0.25">
      <c r="A89" s="15" t="s">
        <v>90</v>
      </c>
      <c r="B89" s="15" t="s">
        <v>11</v>
      </c>
      <c r="C89" s="15" t="s">
        <v>279</v>
      </c>
      <c r="D89" s="15">
        <v>2424</v>
      </c>
      <c r="E89" s="15">
        <v>1525</v>
      </c>
      <c r="F89" s="15">
        <v>899</v>
      </c>
      <c r="H89" s="15">
        <v>8</v>
      </c>
      <c r="I89" s="15">
        <v>8</v>
      </c>
      <c r="J89" s="15">
        <v>1509</v>
      </c>
      <c r="K89" s="15">
        <v>249</v>
      </c>
      <c r="L89" s="15">
        <v>594</v>
      </c>
      <c r="M89" s="15">
        <v>666</v>
      </c>
    </row>
    <row r="90" spans="1:13" x14ac:dyDescent="0.25">
      <c r="A90" s="15" t="s">
        <v>90</v>
      </c>
      <c r="B90" s="15" t="s">
        <v>11</v>
      </c>
      <c r="C90" s="15" t="s">
        <v>278</v>
      </c>
      <c r="D90" s="15">
        <v>1439</v>
      </c>
      <c r="E90" s="15">
        <v>938</v>
      </c>
      <c r="F90" s="15">
        <v>501</v>
      </c>
      <c r="H90" s="15">
        <v>5</v>
      </c>
      <c r="I90" s="15">
        <v>6</v>
      </c>
      <c r="J90" s="15">
        <v>927</v>
      </c>
      <c r="K90" s="15">
        <v>190</v>
      </c>
      <c r="L90" s="15">
        <v>337</v>
      </c>
      <c r="M90" s="15">
        <v>400</v>
      </c>
    </row>
    <row r="91" spans="1:13" x14ac:dyDescent="0.25">
      <c r="A91" s="15" t="s">
        <v>90</v>
      </c>
      <c r="B91" s="15" t="s">
        <v>273</v>
      </c>
      <c r="C91" s="15" t="s">
        <v>277</v>
      </c>
      <c r="D91" s="15">
        <v>2078</v>
      </c>
      <c r="E91" s="15">
        <v>1420</v>
      </c>
      <c r="F91" s="15">
        <v>658</v>
      </c>
      <c r="H91" s="15">
        <v>5</v>
      </c>
      <c r="I91" s="15">
        <v>8</v>
      </c>
      <c r="J91" s="15">
        <v>1407</v>
      </c>
      <c r="K91" s="15">
        <v>365</v>
      </c>
      <c r="L91" s="15">
        <v>337</v>
      </c>
      <c r="M91" s="15">
        <v>705</v>
      </c>
    </row>
    <row r="92" spans="1:13" x14ac:dyDescent="0.25">
      <c r="A92" s="15" t="s">
        <v>90</v>
      </c>
      <c r="B92" s="15" t="s">
        <v>273</v>
      </c>
      <c r="C92" s="15" t="s">
        <v>276</v>
      </c>
      <c r="D92" s="15">
        <v>1740</v>
      </c>
      <c r="E92" s="15">
        <v>1215</v>
      </c>
      <c r="F92" s="15">
        <v>525</v>
      </c>
      <c r="H92" s="15">
        <v>7</v>
      </c>
      <c r="I92" s="15">
        <v>10</v>
      </c>
      <c r="J92" s="15">
        <v>1198</v>
      </c>
      <c r="K92" s="15">
        <v>326</v>
      </c>
      <c r="L92" s="15">
        <v>266</v>
      </c>
      <c r="M92" s="15">
        <v>606</v>
      </c>
    </row>
    <row r="93" spans="1:13" x14ac:dyDescent="0.25">
      <c r="A93" s="15" t="s">
        <v>90</v>
      </c>
      <c r="B93" s="15" t="s">
        <v>273</v>
      </c>
      <c r="C93" s="15" t="s">
        <v>275</v>
      </c>
      <c r="D93" s="15">
        <v>1563</v>
      </c>
      <c r="E93" s="15">
        <v>1073</v>
      </c>
      <c r="F93" s="15">
        <v>490</v>
      </c>
      <c r="H93" s="15">
        <v>9</v>
      </c>
      <c r="I93" s="15">
        <v>5</v>
      </c>
      <c r="J93" s="15">
        <v>1059</v>
      </c>
      <c r="K93" s="15">
        <v>162</v>
      </c>
      <c r="L93" s="15">
        <v>430</v>
      </c>
      <c r="M93" s="15">
        <v>467</v>
      </c>
    </row>
    <row r="94" spans="1:13" x14ac:dyDescent="0.25">
      <c r="A94" s="15" t="s">
        <v>90</v>
      </c>
      <c r="B94" s="15" t="s">
        <v>273</v>
      </c>
      <c r="C94" s="15" t="s">
        <v>274</v>
      </c>
      <c r="D94" s="15">
        <v>2023</v>
      </c>
      <c r="E94" s="15">
        <v>1339</v>
      </c>
      <c r="F94" s="15">
        <v>684</v>
      </c>
      <c r="H94" s="15">
        <v>11</v>
      </c>
      <c r="I94" s="15">
        <v>9</v>
      </c>
      <c r="J94" s="15">
        <v>1319</v>
      </c>
      <c r="K94" s="15">
        <v>283</v>
      </c>
      <c r="L94" s="15">
        <v>515</v>
      </c>
      <c r="M94" s="15">
        <v>521</v>
      </c>
    </row>
    <row r="95" spans="1:13" x14ac:dyDescent="0.25">
      <c r="A95" s="15" t="s">
        <v>91</v>
      </c>
      <c r="B95" s="15" t="s">
        <v>119</v>
      </c>
      <c r="C95" s="15">
        <v>1</v>
      </c>
      <c r="D95" s="15">
        <v>1477</v>
      </c>
      <c r="E95" s="15">
        <v>987</v>
      </c>
      <c r="F95" s="15">
        <v>490</v>
      </c>
      <c r="H95" s="15">
        <v>10</v>
      </c>
      <c r="I95" s="15">
        <v>12</v>
      </c>
      <c r="J95" s="15">
        <v>965</v>
      </c>
      <c r="K95" s="15">
        <v>551</v>
      </c>
      <c r="L95" s="15">
        <v>155</v>
      </c>
      <c r="M95" s="15">
        <v>259</v>
      </c>
    </row>
    <row r="96" spans="1:13" x14ac:dyDescent="0.25">
      <c r="A96" s="15" t="s">
        <v>91</v>
      </c>
      <c r="B96" s="15" t="s">
        <v>119</v>
      </c>
      <c r="C96" s="15">
        <v>2</v>
      </c>
      <c r="D96" s="15">
        <v>1460</v>
      </c>
      <c r="E96" s="15">
        <v>948</v>
      </c>
      <c r="F96" s="15">
        <v>512</v>
      </c>
      <c r="H96" s="15">
        <v>13</v>
      </c>
      <c r="I96" s="15">
        <v>9</v>
      </c>
      <c r="J96" s="15">
        <v>926</v>
      </c>
      <c r="K96" s="15">
        <v>547</v>
      </c>
      <c r="L96" s="15">
        <v>119</v>
      </c>
      <c r="M96" s="15">
        <v>260</v>
      </c>
    </row>
    <row r="97" spans="1:13" x14ac:dyDescent="0.25">
      <c r="A97" s="15" t="s">
        <v>91</v>
      </c>
      <c r="B97" s="15" t="s">
        <v>119</v>
      </c>
      <c r="C97" s="15">
        <v>3</v>
      </c>
      <c r="D97" s="15">
        <v>1135</v>
      </c>
      <c r="E97" s="15">
        <v>757</v>
      </c>
      <c r="F97" s="15">
        <v>378</v>
      </c>
      <c r="H97" s="15">
        <v>4</v>
      </c>
      <c r="I97" s="15">
        <v>3</v>
      </c>
      <c r="J97" s="15">
        <v>750</v>
      </c>
      <c r="K97" s="15">
        <v>397</v>
      </c>
      <c r="L97" s="15">
        <v>137</v>
      </c>
      <c r="M97" s="15">
        <v>216</v>
      </c>
    </row>
    <row r="98" spans="1:13" x14ac:dyDescent="0.25">
      <c r="A98" s="15" t="s">
        <v>91</v>
      </c>
      <c r="B98" s="15" t="s">
        <v>119</v>
      </c>
      <c r="C98" s="15">
        <v>4</v>
      </c>
      <c r="D98" s="15">
        <v>1757</v>
      </c>
      <c r="E98" s="15">
        <v>1020</v>
      </c>
      <c r="F98" s="15">
        <v>737</v>
      </c>
      <c r="H98" s="15">
        <v>21</v>
      </c>
      <c r="I98" s="15">
        <v>10</v>
      </c>
      <c r="J98" s="15">
        <v>989</v>
      </c>
      <c r="K98" s="15">
        <v>346</v>
      </c>
      <c r="L98" s="15">
        <v>158</v>
      </c>
      <c r="M98" s="15">
        <v>485</v>
      </c>
    </row>
    <row r="99" spans="1:13" x14ac:dyDescent="0.25">
      <c r="A99" s="15" t="s">
        <v>91</v>
      </c>
      <c r="B99" s="15" t="s">
        <v>119</v>
      </c>
      <c r="C99" s="15">
        <v>5</v>
      </c>
      <c r="D99" s="15">
        <v>1350</v>
      </c>
      <c r="E99" s="15">
        <v>885</v>
      </c>
      <c r="F99" s="15">
        <v>465</v>
      </c>
      <c r="H99" s="15">
        <v>7</v>
      </c>
      <c r="I99" s="15">
        <v>3</v>
      </c>
      <c r="J99" s="15">
        <v>875</v>
      </c>
      <c r="K99" s="15">
        <v>355</v>
      </c>
      <c r="L99" s="15">
        <v>165</v>
      </c>
      <c r="M99" s="15">
        <v>355</v>
      </c>
    </row>
    <row r="100" spans="1:13" x14ac:dyDescent="0.25">
      <c r="A100" s="15" t="s">
        <v>91</v>
      </c>
      <c r="B100" s="15" t="s">
        <v>119</v>
      </c>
      <c r="C100" s="15">
        <v>6</v>
      </c>
      <c r="D100" s="15">
        <v>1132</v>
      </c>
      <c r="E100" s="15">
        <v>687</v>
      </c>
      <c r="F100" s="15">
        <v>445</v>
      </c>
      <c r="H100" s="15">
        <v>9</v>
      </c>
      <c r="I100" s="15">
        <v>11</v>
      </c>
      <c r="J100" s="15">
        <v>667</v>
      </c>
      <c r="K100" s="15">
        <v>341</v>
      </c>
      <c r="L100" s="15">
        <v>110</v>
      </c>
      <c r="M100" s="15">
        <v>216</v>
      </c>
    </row>
    <row r="101" spans="1:13" x14ac:dyDescent="0.25">
      <c r="A101" s="15" t="s">
        <v>91</v>
      </c>
      <c r="B101" s="15" t="s">
        <v>119</v>
      </c>
      <c r="C101" s="15">
        <v>7</v>
      </c>
      <c r="D101" s="15">
        <v>1043</v>
      </c>
      <c r="E101" s="15">
        <v>717</v>
      </c>
      <c r="F101" s="15">
        <v>326</v>
      </c>
      <c r="H101" s="15">
        <v>4</v>
      </c>
      <c r="I101" s="15">
        <v>2</v>
      </c>
      <c r="J101" s="15">
        <v>711</v>
      </c>
      <c r="K101" s="15">
        <v>411</v>
      </c>
      <c r="L101" s="15">
        <v>138</v>
      </c>
      <c r="M101" s="15">
        <v>162</v>
      </c>
    </row>
    <row r="102" spans="1:13" x14ac:dyDescent="0.25">
      <c r="A102" s="15" t="s">
        <v>91</v>
      </c>
      <c r="B102" s="15" t="s">
        <v>119</v>
      </c>
      <c r="C102" s="15">
        <v>8</v>
      </c>
      <c r="D102" s="15">
        <v>1093</v>
      </c>
      <c r="E102" s="15">
        <v>748</v>
      </c>
      <c r="F102" s="15">
        <v>345</v>
      </c>
      <c r="H102" s="15">
        <v>9</v>
      </c>
      <c r="I102" s="15">
        <v>0</v>
      </c>
      <c r="J102" s="15">
        <v>739</v>
      </c>
      <c r="K102" s="15">
        <v>469</v>
      </c>
      <c r="L102" s="15">
        <v>113</v>
      </c>
      <c r="M102" s="15">
        <v>157</v>
      </c>
    </row>
    <row r="103" spans="1:13" x14ac:dyDescent="0.25">
      <c r="A103" s="15" t="s">
        <v>91</v>
      </c>
      <c r="B103" s="15" t="s">
        <v>119</v>
      </c>
      <c r="C103" s="15">
        <v>9</v>
      </c>
      <c r="D103" s="15">
        <v>939</v>
      </c>
      <c r="E103" s="15">
        <v>632</v>
      </c>
      <c r="F103" s="15">
        <v>307</v>
      </c>
      <c r="H103" s="15">
        <v>3</v>
      </c>
      <c r="I103" s="15">
        <v>4</v>
      </c>
      <c r="J103" s="15">
        <v>625</v>
      </c>
      <c r="K103" s="15">
        <v>353</v>
      </c>
      <c r="L103" s="15">
        <v>107</v>
      </c>
      <c r="M103" s="15">
        <v>165</v>
      </c>
    </row>
    <row r="104" spans="1:13" x14ac:dyDescent="0.25">
      <c r="A104" s="15" t="s">
        <v>91</v>
      </c>
      <c r="B104" s="15" t="s">
        <v>119</v>
      </c>
      <c r="C104" s="15">
        <v>10</v>
      </c>
      <c r="D104" s="15">
        <v>1344</v>
      </c>
      <c r="E104" s="15">
        <v>825</v>
      </c>
      <c r="F104" s="15">
        <v>519</v>
      </c>
      <c r="H104" s="15">
        <v>14</v>
      </c>
      <c r="I104" s="15">
        <v>3</v>
      </c>
      <c r="J104" s="15">
        <v>808</v>
      </c>
      <c r="K104" s="15">
        <v>334</v>
      </c>
      <c r="L104" s="15">
        <v>148</v>
      </c>
      <c r="M104" s="15">
        <v>326</v>
      </c>
    </row>
    <row r="105" spans="1:13" x14ac:dyDescent="0.25">
      <c r="A105" s="15" t="s">
        <v>91</v>
      </c>
      <c r="B105" s="15" t="s">
        <v>119</v>
      </c>
      <c r="C105" s="15">
        <v>11</v>
      </c>
      <c r="D105" s="15">
        <v>1464</v>
      </c>
      <c r="E105" s="15">
        <v>959</v>
      </c>
      <c r="F105" s="15">
        <v>505</v>
      </c>
      <c r="H105" s="15">
        <v>15</v>
      </c>
      <c r="I105" s="15">
        <v>9</v>
      </c>
      <c r="J105" s="15">
        <v>935</v>
      </c>
      <c r="K105" s="15">
        <v>469</v>
      </c>
      <c r="L105" s="15">
        <v>171</v>
      </c>
      <c r="M105" s="15">
        <v>295</v>
      </c>
    </row>
    <row r="106" spans="1:13" x14ac:dyDescent="0.25">
      <c r="A106" s="15" t="s">
        <v>91</v>
      </c>
      <c r="B106" s="15" t="s">
        <v>119</v>
      </c>
      <c r="C106" s="15">
        <v>12</v>
      </c>
      <c r="D106" s="15">
        <v>1771</v>
      </c>
      <c r="E106" s="15">
        <v>1134</v>
      </c>
      <c r="F106" s="15">
        <v>637</v>
      </c>
      <c r="H106" s="15">
        <v>11</v>
      </c>
      <c r="I106" s="15">
        <v>10</v>
      </c>
      <c r="J106" s="15">
        <v>1113</v>
      </c>
      <c r="K106" s="15">
        <v>568</v>
      </c>
      <c r="L106" s="15">
        <v>213</v>
      </c>
      <c r="M106" s="15">
        <v>332</v>
      </c>
    </row>
    <row r="107" spans="1:13" x14ac:dyDescent="0.25">
      <c r="A107" s="15" t="s">
        <v>91</v>
      </c>
      <c r="B107" s="15" t="s">
        <v>119</v>
      </c>
      <c r="C107" s="15">
        <v>13</v>
      </c>
      <c r="D107" s="15">
        <v>1403</v>
      </c>
      <c r="E107" s="15">
        <v>985</v>
      </c>
      <c r="F107" s="15">
        <v>418</v>
      </c>
      <c r="H107" s="15">
        <v>9</v>
      </c>
      <c r="I107" s="15">
        <v>3</v>
      </c>
      <c r="J107" s="15">
        <v>973</v>
      </c>
      <c r="K107" s="15">
        <v>450</v>
      </c>
      <c r="L107" s="15">
        <v>265</v>
      </c>
      <c r="M107" s="15">
        <v>258</v>
      </c>
    </row>
    <row r="108" spans="1:13" x14ac:dyDescent="0.25">
      <c r="A108" s="15" t="s">
        <v>91</v>
      </c>
      <c r="B108" s="15" t="s">
        <v>119</v>
      </c>
      <c r="C108" s="15">
        <v>14</v>
      </c>
      <c r="D108" s="15">
        <v>1660</v>
      </c>
      <c r="E108" s="15">
        <v>1035</v>
      </c>
      <c r="F108" s="15">
        <v>625</v>
      </c>
      <c r="H108" s="15">
        <v>6</v>
      </c>
      <c r="I108" s="15">
        <v>11</v>
      </c>
      <c r="J108" s="15">
        <v>1018</v>
      </c>
      <c r="K108" s="15">
        <v>493</v>
      </c>
      <c r="L108" s="15">
        <v>150</v>
      </c>
      <c r="M108" s="15">
        <v>375</v>
      </c>
    </row>
    <row r="109" spans="1:13" x14ac:dyDescent="0.25">
      <c r="A109" s="15" t="s">
        <v>91</v>
      </c>
      <c r="B109" s="15" t="s">
        <v>13</v>
      </c>
      <c r="C109" s="15">
        <v>1</v>
      </c>
      <c r="D109" s="15">
        <v>1227</v>
      </c>
      <c r="E109" s="15">
        <v>710</v>
      </c>
      <c r="F109" s="15">
        <v>517</v>
      </c>
      <c r="H109" s="15">
        <v>11</v>
      </c>
      <c r="I109" s="15">
        <v>4</v>
      </c>
      <c r="J109" s="15">
        <v>695</v>
      </c>
      <c r="K109" s="15">
        <v>149</v>
      </c>
      <c r="L109" s="15">
        <v>151</v>
      </c>
      <c r="M109" s="15">
        <v>395</v>
      </c>
    </row>
    <row r="110" spans="1:13" x14ac:dyDescent="0.25">
      <c r="A110" s="15" t="s">
        <v>91</v>
      </c>
      <c r="B110" s="15" t="s">
        <v>13</v>
      </c>
      <c r="C110" s="15">
        <v>2</v>
      </c>
      <c r="D110" s="15">
        <v>1051</v>
      </c>
      <c r="E110" s="15">
        <v>732</v>
      </c>
      <c r="F110" s="15">
        <v>319</v>
      </c>
      <c r="H110" s="15">
        <v>10</v>
      </c>
      <c r="I110" s="15">
        <v>6</v>
      </c>
      <c r="J110" s="15">
        <v>716</v>
      </c>
      <c r="K110" s="15">
        <v>250</v>
      </c>
      <c r="L110" s="15">
        <v>171</v>
      </c>
      <c r="M110" s="15">
        <v>295</v>
      </c>
    </row>
    <row r="111" spans="1:13" x14ac:dyDescent="0.25">
      <c r="A111" s="15" t="s">
        <v>91</v>
      </c>
      <c r="B111" s="15" t="s">
        <v>13</v>
      </c>
      <c r="C111" s="15">
        <v>3</v>
      </c>
      <c r="D111" s="15">
        <v>1197</v>
      </c>
      <c r="E111" s="15">
        <v>759</v>
      </c>
      <c r="F111" s="15">
        <v>438</v>
      </c>
      <c r="H111" s="15">
        <v>11</v>
      </c>
      <c r="I111" s="15">
        <v>9</v>
      </c>
      <c r="J111" s="15">
        <v>739</v>
      </c>
      <c r="K111" s="15">
        <v>249</v>
      </c>
      <c r="L111" s="15">
        <v>141</v>
      </c>
      <c r="M111" s="15">
        <v>349</v>
      </c>
    </row>
    <row r="112" spans="1:13" x14ac:dyDescent="0.25">
      <c r="A112" s="15" t="s">
        <v>91</v>
      </c>
      <c r="B112" s="15" t="s">
        <v>13</v>
      </c>
      <c r="C112" s="15">
        <v>4</v>
      </c>
      <c r="D112" s="15">
        <v>1081</v>
      </c>
      <c r="E112" s="15">
        <v>680</v>
      </c>
      <c r="F112" s="15">
        <v>401</v>
      </c>
      <c r="H112" s="15">
        <v>17</v>
      </c>
      <c r="I112" s="15">
        <v>4</v>
      </c>
      <c r="J112" s="15">
        <v>659</v>
      </c>
      <c r="K112" s="15">
        <v>60</v>
      </c>
      <c r="L112" s="15">
        <v>61</v>
      </c>
      <c r="M112" s="15">
        <v>538</v>
      </c>
    </row>
    <row r="113" spans="1:13" x14ac:dyDescent="0.25">
      <c r="A113" s="15" t="s">
        <v>91</v>
      </c>
      <c r="B113" s="15" t="s">
        <v>13</v>
      </c>
      <c r="C113" s="15">
        <v>5</v>
      </c>
      <c r="D113" s="15">
        <v>1354</v>
      </c>
      <c r="E113" s="15">
        <v>841</v>
      </c>
      <c r="F113" s="15">
        <v>513</v>
      </c>
      <c r="H113" s="15">
        <v>23</v>
      </c>
      <c r="I113" s="15">
        <v>11</v>
      </c>
      <c r="J113" s="15">
        <v>807</v>
      </c>
      <c r="K113" s="15">
        <v>74</v>
      </c>
      <c r="L113" s="15">
        <v>112</v>
      </c>
      <c r="M113" s="15">
        <v>621</v>
      </c>
    </row>
    <row r="114" spans="1:13" x14ac:dyDescent="0.25">
      <c r="A114" s="15" t="s">
        <v>91</v>
      </c>
      <c r="B114" s="15" t="s">
        <v>13</v>
      </c>
      <c r="C114" s="15">
        <v>6</v>
      </c>
      <c r="D114" s="15">
        <v>1124</v>
      </c>
      <c r="E114" s="15">
        <v>805</v>
      </c>
      <c r="F114" s="15">
        <v>319</v>
      </c>
      <c r="H114" s="15">
        <v>13</v>
      </c>
      <c r="I114" s="15">
        <v>8</v>
      </c>
      <c r="J114" s="15">
        <v>784</v>
      </c>
      <c r="K114" s="15">
        <v>298</v>
      </c>
      <c r="L114" s="15">
        <v>204</v>
      </c>
      <c r="M114" s="15">
        <v>282</v>
      </c>
    </row>
    <row r="115" spans="1:13" x14ac:dyDescent="0.25">
      <c r="A115" s="15" t="s">
        <v>91</v>
      </c>
      <c r="B115" s="15" t="s">
        <v>13</v>
      </c>
      <c r="C115" s="15">
        <v>7</v>
      </c>
      <c r="D115" s="15">
        <v>1129</v>
      </c>
      <c r="E115" s="15">
        <v>679</v>
      </c>
      <c r="F115" s="15">
        <v>450</v>
      </c>
      <c r="H115" s="15">
        <v>23</v>
      </c>
      <c r="I115" s="15">
        <v>1</v>
      </c>
      <c r="J115" s="15">
        <v>655</v>
      </c>
      <c r="K115" s="15">
        <v>97</v>
      </c>
      <c r="L115" s="15">
        <v>111</v>
      </c>
      <c r="M115" s="15">
        <v>447</v>
      </c>
    </row>
    <row r="116" spans="1:13" x14ac:dyDescent="0.25">
      <c r="A116" s="15" t="s">
        <v>91</v>
      </c>
      <c r="B116" s="15" t="s">
        <v>13</v>
      </c>
      <c r="C116" s="15">
        <v>8</v>
      </c>
      <c r="D116" s="15">
        <v>1242</v>
      </c>
      <c r="E116" s="15">
        <v>819</v>
      </c>
      <c r="F116" s="15">
        <v>423</v>
      </c>
      <c r="H116" s="15">
        <v>15</v>
      </c>
      <c r="I116" s="15">
        <v>5</v>
      </c>
      <c r="J116" s="15">
        <v>799</v>
      </c>
      <c r="K116" s="15">
        <v>156</v>
      </c>
      <c r="L116" s="15">
        <v>132</v>
      </c>
      <c r="M116" s="15">
        <v>511</v>
      </c>
    </row>
    <row r="117" spans="1:13" x14ac:dyDescent="0.25">
      <c r="A117" s="15" t="s">
        <v>91</v>
      </c>
      <c r="B117" s="15" t="s">
        <v>13</v>
      </c>
      <c r="C117" s="15">
        <v>9</v>
      </c>
      <c r="D117" s="15">
        <v>1147</v>
      </c>
      <c r="E117" s="15">
        <v>786</v>
      </c>
      <c r="F117" s="15">
        <v>361</v>
      </c>
      <c r="H117" s="15">
        <v>7</v>
      </c>
      <c r="I117" s="15">
        <v>7</v>
      </c>
      <c r="J117" s="15">
        <v>772</v>
      </c>
      <c r="K117" s="15">
        <v>278</v>
      </c>
      <c r="L117" s="15">
        <v>150</v>
      </c>
      <c r="M117" s="15">
        <v>344</v>
      </c>
    </row>
    <row r="118" spans="1:13" x14ac:dyDescent="0.25">
      <c r="A118" s="15" t="s">
        <v>91</v>
      </c>
      <c r="B118" s="15" t="s">
        <v>13</v>
      </c>
      <c r="C118" s="15">
        <v>10</v>
      </c>
      <c r="D118" s="15">
        <v>1255</v>
      </c>
      <c r="E118" s="15">
        <v>837</v>
      </c>
      <c r="F118" s="15">
        <v>418</v>
      </c>
      <c r="H118" s="15">
        <v>8</v>
      </c>
      <c r="I118" s="15">
        <v>4</v>
      </c>
      <c r="J118" s="15">
        <v>825</v>
      </c>
      <c r="K118" s="15">
        <v>247</v>
      </c>
      <c r="L118" s="15">
        <v>194</v>
      </c>
      <c r="M118" s="15">
        <v>384</v>
      </c>
    </row>
    <row r="119" spans="1:13" x14ac:dyDescent="0.25">
      <c r="A119" s="15" t="s">
        <v>91</v>
      </c>
      <c r="B119" s="15" t="s">
        <v>13</v>
      </c>
      <c r="C119" s="15">
        <v>11</v>
      </c>
      <c r="D119" s="15">
        <v>1259</v>
      </c>
      <c r="E119" s="15">
        <v>726</v>
      </c>
      <c r="F119" s="15">
        <v>533</v>
      </c>
      <c r="H119" s="15">
        <v>13</v>
      </c>
      <c r="I119" s="15">
        <v>3</v>
      </c>
      <c r="J119" s="15">
        <v>710</v>
      </c>
      <c r="K119" s="15">
        <v>120</v>
      </c>
      <c r="L119" s="15">
        <v>142</v>
      </c>
      <c r="M119" s="15">
        <v>448</v>
      </c>
    </row>
    <row r="120" spans="1:13" x14ac:dyDescent="0.25">
      <c r="A120" s="15" t="s">
        <v>91</v>
      </c>
      <c r="B120" s="15" t="s">
        <v>13</v>
      </c>
      <c r="C120" s="15">
        <v>12</v>
      </c>
      <c r="D120" s="15">
        <v>1209</v>
      </c>
      <c r="E120" s="15">
        <v>834</v>
      </c>
      <c r="F120" s="15">
        <v>375</v>
      </c>
      <c r="H120" s="15">
        <v>9</v>
      </c>
      <c r="I120" s="15">
        <v>22</v>
      </c>
      <c r="J120" s="15">
        <v>803</v>
      </c>
      <c r="K120" s="15">
        <v>237</v>
      </c>
      <c r="L120" s="15">
        <v>191</v>
      </c>
      <c r="M120" s="15">
        <v>375</v>
      </c>
    </row>
    <row r="121" spans="1:13" x14ac:dyDescent="0.25">
      <c r="A121" s="15" t="s">
        <v>91</v>
      </c>
      <c r="B121" s="15" t="s">
        <v>13</v>
      </c>
      <c r="C121" s="15">
        <v>13</v>
      </c>
      <c r="D121" s="15">
        <v>1262</v>
      </c>
      <c r="E121" s="15">
        <v>862</v>
      </c>
      <c r="F121" s="15">
        <v>400</v>
      </c>
      <c r="H121" s="15">
        <v>14</v>
      </c>
      <c r="I121" s="15">
        <v>7</v>
      </c>
      <c r="J121" s="15">
        <v>841</v>
      </c>
      <c r="K121" s="15">
        <v>234</v>
      </c>
      <c r="L121" s="15">
        <v>191</v>
      </c>
      <c r="M121" s="15">
        <v>416</v>
      </c>
    </row>
    <row r="122" spans="1:13" x14ac:dyDescent="0.25">
      <c r="A122" s="15" t="s">
        <v>91</v>
      </c>
      <c r="B122" s="15" t="s">
        <v>13</v>
      </c>
      <c r="C122" s="15">
        <v>14</v>
      </c>
      <c r="D122" s="15">
        <v>1303</v>
      </c>
      <c r="E122" s="15">
        <v>818</v>
      </c>
      <c r="F122" s="15">
        <v>485</v>
      </c>
      <c r="H122" s="15">
        <v>14</v>
      </c>
      <c r="I122" s="15">
        <v>7</v>
      </c>
      <c r="J122" s="15">
        <v>797</v>
      </c>
      <c r="K122" s="15">
        <v>168</v>
      </c>
      <c r="L122" s="15">
        <v>172</v>
      </c>
      <c r="M122" s="15">
        <v>457</v>
      </c>
    </row>
    <row r="123" spans="1:13" x14ac:dyDescent="0.25">
      <c r="A123" s="15" t="s">
        <v>91</v>
      </c>
      <c r="B123" s="15" t="s">
        <v>13</v>
      </c>
      <c r="C123" s="15">
        <v>15</v>
      </c>
      <c r="D123" s="15">
        <v>1162</v>
      </c>
      <c r="E123" s="15">
        <v>704</v>
      </c>
      <c r="F123" s="15">
        <v>458</v>
      </c>
      <c r="H123" s="15">
        <v>9</v>
      </c>
      <c r="I123" s="15">
        <v>5</v>
      </c>
      <c r="J123" s="15">
        <v>690</v>
      </c>
      <c r="K123" s="15">
        <v>132</v>
      </c>
      <c r="L123" s="15">
        <v>100</v>
      </c>
      <c r="M123" s="15">
        <v>458</v>
      </c>
    </row>
    <row r="124" spans="1:13" x14ac:dyDescent="0.25">
      <c r="A124" s="15" t="s">
        <v>241</v>
      </c>
      <c r="B124" s="15" t="s">
        <v>15</v>
      </c>
      <c r="C124" s="15" t="s">
        <v>272</v>
      </c>
      <c r="D124" s="15">
        <v>1413</v>
      </c>
      <c r="E124" s="15">
        <v>1048</v>
      </c>
      <c r="F124" s="15">
        <v>365</v>
      </c>
      <c r="H124" s="15">
        <v>11</v>
      </c>
      <c r="I124" s="15">
        <v>0</v>
      </c>
      <c r="J124" s="15">
        <v>1037</v>
      </c>
      <c r="K124" s="15">
        <v>222</v>
      </c>
      <c r="L124" s="15">
        <v>176</v>
      </c>
      <c r="M124" s="15">
        <v>639</v>
      </c>
    </row>
    <row r="125" spans="1:13" x14ac:dyDescent="0.25">
      <c r="A125" s="15" t="s">
        <v>241</v>
      </c>
      <c r="B125" s="15" t="s">
        <v>15</v>
      </c>
      <c r="C125" s="15" t="s">
        <v>271</v>
      </c>
      <c r="D125" s="15">
        <v>1630</v>
      </c>
      <c r="E125" s="15">
        <v>1186</v>
      </c>
      <c r="F125" s="15">
        <v>444</v>
      </c>
      <c r="H125" s="15">
        <v>3</v>
      </c>
      <c r="I125" s="15">
        <v>3</v>
      </c>
      <c r="J125" s="15">
        <v>1180</v>
      </c>
      <c r="K125" s="15">
        <v>246</v>
      </c>
      <c r="L125" s="15">
        <v>197</v>
      </c>
      <c r="M125" s="15">
        <v>737</v>
      </c>
    </row>
    <row r="126" spans="1:13" x14ac:dyDescent="0.25">
      <c r="A126" s="15" t="s">
        <v>241</v>
      </c>
      <c r="B126" s="15" t="s">
        <v>15</v>
      </c>
      <c r="C126" s="15" t="s">
        <v>270</v>
      </c>
      <c r="D126" s="15">
        <v>1157</v>
      </c>
      <c r="E126" s="15">
        <v>834</v>
      </c>
      <c r="F126" s="15">
        <v>323</v>
      </c>
      <c r="H126" s="15">
        <v>6</v>
      </c>
      <c r="I126" s="15">
        <v>4</v>
      </c>
      <c r="J126" s="15">
        <v>824</v>
      </c>
      <c r="K126" s="15">
        <v>198</v>
      </c>
      <c r="L126" s="15">
        <v>84</v>
      </c>
      <c r="M126" s="15">
        <v>542</v>
      </c>
    </row>
    <row r="127" spans="1:13" x14ac:dyDescent="0.25">
      <c r="A127" s="15" t="s">
        <v>241</v>
      </c>
      <c r="B127" s="15" t="s">
        <v>15</v>
      </c>
      <c r="C127" s="15" t="s">
        <v>269</v>
      </c>
      <c r="D127" s="15">
        <v>1425</v>
      </c>
      <c r="E127" s="15">
        <v>1066</v>
      </c>
      <c r="F127" s="15">
        <v>359</v>
      </c>
      <c r="H127" s="15">
        <v>5</v>
      </c>
      <c r="I127" s="15">
        <v>3</v>
      </c>
      <c r="J127" s="15">
        <v>1058</v>
      </c>
      <c r="K127" s="15">
        <v>236</v>
      </c>
      <c r="L127" s="15">
        <v>221</v>
      </c>
      <c r="M127" s="15">
        <v>601</v>
      </c>
    </row>
    <row r="128" spans="1:13" x14ac:dyDescent="0.25">
      <c r="A128" s="15" t="s">
        <v>241</v>
      </c>
      <c r="B128" s="15" t="s">
        <v>15</v>
      </c>
      <c r="C128" s="15" t="s">
        <v>268</v>
      </c>
      <c r="D128" s="15">
        <v>1248</v>
      </c>
      <c r="E128" s="15">
        <v>895</v>
      </c>
      <c r="F128" s="15">
        <v>353</v>
      </c>
      <c r="H128" s="15">
        <v>5</v>
      </c>
      <c r="I128" s="15">
        <v>5</v>
      </c>
      <c r="J128" s="15">
        <v>885</v>
      </c>
      <c r="K128" s="15">
        <v>194</v>
      </c>
      <c r="L128" s="15">
        <v>252</v>
      </c>
      <c r="M128" s="15">
        <v>439</v>
      </c>
    </row>
    <row r="129" spans="1:13" x14ac:dyDescent="0.25">
      <c r="A129" s="15" t="s">
        <v>241</v>
      </c>
      <c r="B129" s="15" t="s">
        <v>120</v>
      </c>
      <c r="C129" s="15" t="s">
        <v>267</v>
      </c>
      <c r="D129" s="15">
        <v>356</v>
      </c>
      <c r="E129" s="15">
        <v>263</v>
      </c>
      <c r="F129" s="15">
        <v>93</v>
      </c>
      <c r="H129" s="15">
        <v>1</v>
      </c>
      <c r="I129" s="15">
        <v>1</v>
      </c>
      <c r="J129" s="15">
        <v>261</v>
      </c>
      <c r="K129" s="15">
        <v>50</v>
      </c>
      <c r="L129" s="15">
        <v>32</v>
      </c>
      <c r="M129" s="15">
        <v>179</v>
      </c>
    </row>
    <row r="130" spans="1:13" x14ac:dyDescent="0.25">
      <c r="A130" s="15" t="s">
        <v>241</v>
      </c>
      <c r="B130" s="15" t="s">
        <v>120</v>
      </c>
      <c r="C130" s="15" t="s">
        <v>266</v>
      </c>
      <c r="D130" s="15">
        <v>738</v>
      </c>
      <c r="E130" s="15">
        <v>560</v>
      </c>
      <c r="F130" s="15">
        <v>178</v>
      </c>
      <c r="H130" s="15">
        <v>0</v>
      </c>
      <c r="I130" s="15">
        <v>3</v>
      </c>
      <c r="J130" s="15">
        <v>557</v>
      </c>
      <c r="K130" s="15">
        <v>99</v>
      </c>
      <c r="L130" s="15">
        <v>132</v>
      </c>
      <c r="M130" s="15">
        <v>326</v>
      </c>
    </row>
    <row r="131" spans="1:13" x14ac:dyDescent="0.25">
      <c r="A131" s="15" t="s">
        <v>241</v>
      </c>
      <c r="B131" s="15" t="s">
        <v>120</v>
      </c>
      <c r="C131" s="15" t="s">
        <v>265</v>
      </c>
      <c r="D131" s="15">
        <v>1546</v>
      </c>
      <c r="E131" s="15">
        <v>1088</v>
      </c>
      <c r="F131" s="15">
        <v>458</v>
      </c>
      <c r="H131" s="15">
        <v>20</v>
      </c>
      <c r="I131" s="15">
        <v>19</v>
      </c>
      <c r="J131" s="15">
        <v>1049</v>
      </c>
      <c r="K131" s="15">
        <v>168</v>
      </c>
      <c r="L131" s="15">
        <v>136</v>
      </c>
      <c r="M131" s="15">
        <v>745</v>
      </c>
    </row>
    <row r="132" spans="1:13" x14ac:dyDescent="0.25">
      <c r="A132" s="15" t="s">
        <v>241</v>
      </c>
      <c r="B132" s="15" t="s">
        <v>120</v>
      </c>
      <c r="C132" s="15" t="s">
        <v>264</v>
      </c>
      <c r="D132" s="15">
        <v>820</v>
      </c>
      <c r="E132" s="15">
        <v>612</v>
      </c>
      <c r="F132" s="15">
        <v>208</v>
      </c>
      <c r="H132" s="15">
        <v>1</v>
      </c>
      <c r="I132" s="15">
        <v>1</v>
      </c>
      <c r="J132" s="15">
        <v>610</v>
      </c>
      <c r="K132" s="15">
        <v>191</v>
      </c>
      <c r="L132" s="15">
        <v>158</v>
      </c>
      <c r="M132" s="15">
        <v>261</v>
      </c>
    </row>
    <row r="133" spans="1:13" x14ac:dyDescent="0.25">
      <c r="A133" s="15" t="s">
        <v>241</v>
      </c>
      <c r="B133" s="15" t="s">
        <v>120</v>
      </c>
      <c r="C133" s="15" t="s">
        <v>263</v>
      </c>
      <c r="D133" s="15">
        <v>420</v>
      </c>
      <c r="E133" s="15">
        <v>302</v>
      </c>
      <c r="F133" s="15">
        <v>118</v>
      </c>
      <c r="H133" s="15">
        <v>0</v>
      </c>
      <c r="I133" s="15">
        <v>4</v>
      </c>
      <c r="J133" s="15">
        <v>298</v>
      </c>
      <c r="K133" s="15">
        <v>70</v>
      </c>
      <c r="L133" s="15">
        <v>51</v>
      </c>
      <c r="M133" s="15">
        <v>177</v>
      </c>
    </row>
    <row r="134" spans="1:13" x14ac:dyDescent="0.25">
      <c r="A134" s="15" t="s">
        <v>241</v>
      </c>
      <c r="B134" s="15" t="s">
        <v>120</v>
      </c>
      <c r="C134" s="15" t="s">
        <v>262</v>
      </c>
      <c r="D134" s="15">
        <v>486</v>
      </c>
      <c r="E134" s="15">
        <v>382</v>
      </c>
      <c r="F134" s="15">
        <v>104</v>
      </c>
      <c r="H134" s="15">
        <v>3</v>
      </c>
      <c r="I134" s="15">
        <v>2</v>
      </c>
      <c r="J134" s="15">
        <v>377</v>
      </c>
      <c r="K134" s="15">
        <v>53</v>
      </c>
      <c r="L134" s="15">
        <v>108</v>
      </c>
      <c r="M134" s="15">
        <v>216</v>
      </c>
    </row>
    <row r="135" spans="1:13" x14ac:dyDescent="0.25">
      <c r="A135" s="15" t="s">
        <v>241</v>
      </c>
      <c r="B135" s="15" t="s">
        <v>120</v>
      </c>
      <c r="C135" s="15" t="s">
        <v>261</v>
      </c>
      <c r="D135" s="15">
        <v>518</v>
      </c>
      <c r="E135" s="15">
        <v>403</v>
      </c>
      <c r="F135" s="15">
        <v>115</v>
      </c>
      <c r="H135" s="15">
        <v>0</v>
      </c>
      <c r="I135" s="15">
        <v>2</v>
      </c>
      <c r="J135" s="15">
        <v>401</v>
      </c>
      <c r="K135" s="15">
        <v>91</v>
      </c>
      <c r="L135" s="15">
        <v>59</v>
      </c>
      <c r="M135" s="15">
        <v>251</v>
      </c>
    </row>
    <row r="136" spans="1:13" x14ac:dyDescent="0.25">
      <c r="A136" s="15" t="s">
        <v>241</v>
      </c>
      <c r="B136" s="15" t="s">
        <v>120</v>
      </c>
      <c r="C136" s="15" t="s">
        <v>260</v>
      </c>
      <c r="D136" s="15">
        <v>340</v>
      </c>
      <c r="E136" s="15">
        <v>264</v>
      </c>
      <c r="F136" s="15">
        <v>76</v>
      </c>
      <c r="H136" s="15">
        <v>0</v>
      </c>
      <c r="I136" s="15">
        <v>1</v>
      </c>
      <c r="J136" s="15">
        <v>263</v>
      </c>
      <c r="K136" s="15">
        <v>44</v>
      </c>
      <c r="L136" s="15">
        <v>42</v>
      </c>
      <c r="M136" s="15">
        <v>177</v>
      </c>
    </row>
    <row r="137" spans="1:13" x14ac:dyDescent="0.25">
      <c r="A137" s="15" t="s">
        <v>241</v>
      </c>
      <c r="B137" s="15" t="s">
        <v>121</v>
      </c>
      <c r="C137" s="15">
        <v>1</v>
      </c>
      <c r="D137" s="15">
        <v>1038</v>
      </c>
      <c r="E137" s="15">
        <v>949</v>
      </c>
      <c r="F137" s="15">
        <v>89</v>
      </c>
      <c r="H137" s="15">
        <v>6</v>
      </c>
      <c r="I137" s="15">
        <v>6</v>
      </c>
      <c r="J137" s="15">
        <v>937</v>
      </c>
      <c r="K137" s="15">
        <v>62</v>
      </c>
      <c r="L137" s="15">
        <v>448</v>
      </c>
      <c r="M137" s="15">
        <v>427</v>
      </c>
    </row>
    <row r="138" spans="1:13" x14ac:dyDescent="0.25">
      <c r="A138" s="15" t="s">
        <v>241</v>
      </c>
      <c r="B138" s="15" t="s">
        <v>251</v>
      </c>
      <c r="C138" s="15" t="s">
        <v>259</v>
      </c>
      <c r="D138" s="15">
        <v>1114</v>
      </c>
      <c r="E138" s="15">
        <v>817</v>
      </c>
      <c r="F138" s="15">
        <v>297</v>
      </c>
      <c r="H138" s="15">
        <v>6</v>
      </c>
      <c r="I138" s="15">
        <v>7</v>
      </c>
      <c r="J138" s="15">
        <v>804</v>
      </c>
      <c r="K138" s="15">
        <v>114</v>
      </c>
      <c r="L138" s="15">
        <v>333</v>
      </c>
      <c r="M138" s="15">
        <v>357</v>
      </c>
    </row>
    <row r="139" spans="1:13" x14ac:dyDescent="0.25">
      <c r="A139" s="15" t="s">
        <v>241</v>
      </c>
      <c r="B139" s="15" t="s">
        <v>251</v>
      </c>
      <c r="C139" s="15" t="s">
        <v>258</v>
      </c>
      <c r="D139" s="15">
        <v>530</v>
      </c>
      <c r="E139" s="15">
        <v>397</v>
      </c>
      <c r="F139" s="15">
        <v>133</v>
      </c>
      <c r="H139" s="15">
        <v>5</v>
      </c>
      <c r="I139" s="15">
        <v>3</v>
      </c>
      <c r="J139" s="15">
        <v>389</v>
      </c>
      <c r="K139" s="15">
        <v>162</v>
      </c>
      <c r="L139" s="15">
        <v>94</v>
      </c>
      <c r="M139" s="15">
        <v>133</v>
      </c>
    </row>
    <row r="140" spans="1:13" x14ac:dyDescent="0.25">
      <c r="A140" s="15" t="s">
        <v>241</v>
      </c>
      <c r="B140" s="15" t="s">
        <v>251</v>
      </c>
      <c r="C140" s="15" t="s">
        <v>257</v>
      </c>
      <c r="D140" s="15">
        <v>452</v>
      </c>
      <c r="E140" s="15">
        <v>334</v>
      </c>
      <c r="F140" s="15">
        <v>118</v>
      </c>
      <c r="H140" s="15">
        <v>4</v>
      </c>
      <c r="I140" s="15">
        <v>0</v>
      </c>
      <c r="J140" s="15">
        <v>330</v>
      </c>
      <c r="K140" s="15">
        <v>50</v>
      </c>
      <c r="L140" s="15">
        <v>110</v>
      </c>
      <c r="M140" s="15">
        <v>170</v>
      </c>
    </row>
    <row r="141" spans="1:13" x14ac:dyDescent="0.25">
      <c r="A141" s="15" t="s">
        <v>241</v>
      </c>
      <c r="B141" s="15" t="s">
        <v>251</v>
      </c>
      <c r="C141" s="15" t="s">
        <v>256</v>
      </c>
      <c r="D141" s="15">
        <v>456</v>
      </c>
      <c r="E141" s="15">
        <v>323</v>
      </c>
      <c r="F141" s="15">
        <v>133</v>
      </c>
      <c r="H141" s="15">
        <v>5</v>
      </c>
      <c r="I141" s="15">
        <v>4</v>
      </c>
      <c r="J141" s="15">
        <v>314</v>
      </c>
      <c r="K141" s="15">
        <v>114</v>
      </c>
      <c r="L141" s="15">
        <v>109</v>
      </c>
      <c r="M141" s="15">
        <v>91</v>
      </c>
    </row>
    <row r="142" spans="1:13" x14ac:dyDescent="0.25">
      <c r="A142" s="15" t="s">
        <v>241</v>
      </c>
      <c r="B142" s="15" t="s">
        <v>251</v>
      </c>
      <c r="C142" s="15" t="s">
        <v>255</v>
      </c>
      <c r="D142" s="15">
        <v>426</v>
      </c>
      <c r="E142" s="15">
        <v>292</v>
      </c>
      <c r="F142" s="15">
        <v>134</v>
      </c>
      <c r="H142" s="15">
        <v>0</v>
      </c>
      <c r="I142" s="15">
        <v>1</v>
      </c>
      <c r="J142" s="15">
        <v>291</v>
      </c>
      <c r="K142" s="15">
        <v>131</v>
      </c>
      <c r="L142" s="15">
        <v>70</v>
      </c>
      <c r="M142" s="15">
        <v>90</v>
      </c>
    </row>
    <row r="143" spans="1:13" x14ac:dyDescent="0.25">
      <c r="A143" s="15" t="s">
        <v>241</v>
      </c>
      <c r="B143" s="15" t="s">
        <v>251</v>
      </c>
      <c r="C143" s="15" t="s">
        <v>254</v>
      </c>
      <c r="D143" s="15">
        <v>848</v>
      </c>
      <c r="E143" s="15">
        <v>637</v>
      </c>
      <c r="F143" s="15">
        <v>211</v>
      </c>
      <c r="H143" s="15">
        <v>4</v>
      </c>
      <c r="I143" s="15">
        <v>6</v>
      </c>
      <c r="J143" s="15">
        <v>627</v>
      </c>
      <c r="K143" s="15">
        <v>98</v>
      </c>
      <c r="L143" s="15">
        <v>170</v>
      </c>
      <c r="M143" s="15">
        <v>359</v>
      </c>
    </row>
    <row r="144" spans="1:13" x14ac:dyDescent="0.25">
      <c r="A144" s="15" t="s">
        <v>241</v>
      </c>
      <c r="B144" s="15" t="s">
        <v>251</v>
      </c>
      <c r="C144" s="15" t="s">
        <v>253</v>
      </c>
      <c r="D144" s="15">
        <v>485</v>
      </c>
      <c r="E144" s="15">
        <v>343</v>
      </c>
      <c r="F144" s="15">
        <v>142</v>
      </c>
      <c r="H144" s="15">
        <v>0</v>
      </c>
      <c r="I144" s="15">
        <v>1</v>
      </c>
      <c r="J144" s="15">
        <v>342</v>
      </c>
      <c r="K144" s="15">
        <v>119</v>
      </c>
      <c r="L144" s="15">
        <v>91</v>
      </c>
      <c r="M144" s="15">
        <v>132</v>
      </c>
    </row>
    <row r="145" spans="1:13" x14ac:dyDescent="0.25">
      <c r="A145" s="15" t="s">
        <v>241</v>
      </c>
      <c r="B145" s="15" t="s">
        <v>251</v>
      </c>
      <c r="C145" s="15" t="s">
        <v>252</v>
      </c>
      <c r="D145" s="15">
        <v>383</v>
      </c>
      <c r="E145" s="15">
        <v>293</v>
      </c>
      <c r="F145" s="15">
        <v>90</v>
      </c>
      <c r="H145" s="15">
        <v>1</v>
      </c>
      <c r="I145" s="15">
        <v>0</v>
      </c>
      <c r="J145" s="15">
        <v>292</v>
      </c>
      <c r="K145" s="15">
        <v>127</v>
      </c>
      <c r="L145" s="15">
        <v>87</v>
      </c>
      <c r="M145" s="15">
        <v>78</v>
      </c>
    </row>
    <row r="146" spans="1:13" x14ac:dyDescent="0.25">
      <c r="A146" s="15" t="s">
        <v>241</v>
      </c>
      <c r="B146" s="15" t="s">
        <v>17</v>
      </c>
      <c r="C146" s="15" t="s">
        <v>250</v>
      </c>
      <c r="D146" s="15">
        <v>1312</v>
      </c>
      <c r="E146" s="15">
        <v>948</v>
      </c>
      <c r="F146" s="15">
        <v>364</v>
      </c>
      <c r="H146" s="15">
        <v>13</v>
      </c>
      <c r="I146" s="15">
        <v>0</v>
      </c>
      <c r="J146" s="15">
        <v>935</v>
      </c>
      <c r="K146" s="15">
        <v>136</v>
      </c>
      <c r="L146" s="15">
        <v>207</v>
      </c>
      <c r="M146" s="15">
        <v>592</v>
      </c>
    </row>
    <row r="147" spans="1:13" x14ac:dyDescent="0.25">
      <c r="A147" s="15" t="s">
        <v>241</v>
      </c>
      <c r="B147" s="15" t="s">
        <v>17</v>
      </c>
      <c r="C147" s="15" t="s">
        <v>249</v>
      </c>
      <c r="D147" s="15">
        <v>1350</v>
      </c>
      <c r="E147" s="15">
        <v>1064</v>
      </c>
      <c r="F147" s="15">
        <v>286</v>
      </c>
      <c r="H147" s="15">
        <v>3</v>
      </c>
      <c r="I147" s="15">
        <v>8</v>
      </c>
      <c r="J147" s="15">
        <v>1053</v>
      </c>
      <c r="K147" s="15">
        <v>261</v>
      </c>
      <c r="L147" s="15">
        <v>223</v>
      </c>
      <c r="M147" s="15">
        <v>569</v>
      </c>
    </row>
    <row r="148" spans="1:13" x14ac:dyDescent="0.25">
      <c r="A148" s="15" t="s">
        <v>241</v>
      </c>
      <c r="B148" s="15" t="s">
        <v>17</v>
      </c>
      <c r="C148" s="15" t="s">
        <v>248</v>
      </c>
      <c r="D148" s="15">
        <v>963</v>
      </c>
      <c r="E148" s="15">
        <v>746</v>
      </c>
      <c r="F148" s="15">
        <v>217</v>
      </c>
      <c r="H148" s="15">
        <v>8</v>
      </c>
      <c r="I148" s="15">
        <v>10</v>
      </c>
      <c r="J148" s="15">
        <v>728</v>
      </c>
      <c r="K148" s="15">
        <v>189</v>
      </c>
      <c r="L148" s="15">
        <v>154</v>
      </c>
      <c r="M148" s="15">
        <v>385</v>
      </c>
    </row>
    <row r="149" spans="1:13" x14ac:dyDescent="0.25">
      <c r="A149" s="15" t="s">
        <v>241</v>
      </c>
      <c r="B149" s="15" t="s">
        <v>17</v>
      </c>
      <c r="C149" s="15" t="s">
        <v>247</v>
      </c>
      <c r="D149" s="15">
        <v>289</v>
      </c>
      <c r="E149" s="15">
        <v>235</v>
      </c>
      <c r="F149" s="15">
        <v>54</v>
      </c>
      <c r="H149" s="15">
        <v>0</v>
      </c>
      <c r="I149" s="15">
        <v>4</v>
      </c>
      <c r="J149" s="15">
        <v>231</v>
      </c>
      <c r="K149" s="15">
        <v>33</v>
      </c>
      <c r="L149" s="15">
        <v>44</v>
      </c>
      <c r="M149" s="15">
        <v>154</v>
      </c>
    </row>
    <row r="150" spans="1:13" x14ac:dyDescent="0.25">
      <c r="A150" s="15" t="s">
        <v>241</v>
      </c>
      <c r="B150" s="15" t="s">
        <v>18</v>
      </c>
      <c r="C150" s="15" t="s">
        <v>246</v>
      </c>
      <c r="D150" s="15">
        <v>820</v>
      </c>
      <c r="E150" s="15">
        <v>597</v>
      </c>
      <c r="F150" s="15">
        <v>223</v>
      </c>
      <c r="H150" s="15">
        <v>6</v>
      </c>
      <c r="I150" s="15">
        <v>5</v>
      </c>
      <c r="J150" s="15">
        <v>586</v>
      </c>
      <c r="K150" s="15">
        <v>88</v>
      </c>
      <c r="L150" s="15">
        <v>96</v>
      </c>
      <c r="M150" s="15">
        <v>402</v>
      </c>
    </row>
    <row r="151" spans="1:13" x14ac:dyDescent="0.25">
      <c r="A151" s="15" t="s">
        <v>241</v>
      </c>
      <c r="B151" s="15" t="s">
        <v>18</v>
      </c>
      <c r="C151" s="15" t="s">
        <v>245</v>
      </c>
      <c r="D151" s="15">
        <v>825</v>
      </c>
      <c r="E151" s="15">
        <v>701</v>
      </c>
      <c r="F151" s="15">
        <v>124</v>
      </c>
      <c r="H151" s="15">
        <v>1</v>
      </c>
      <c r="I151" s="15">
        <v>2</v>
      </c>
      <c r="J151" s="15">
        <v>698</v>
      </c>
      <c r="K151" s="15">
        <v>105</v>
      </c>
      <c r="L151" s="15">
        <v>205</v>
      </c>
      <c r="M151" s="15">
        <v>388</v>
      </c>
    </row>
    <row r="152" spans="1:13" x14ac:dyDescent="0.25">
      <c r="A152" s="15" t="s">
        <v>241</v>
      </c>
      <c r="B152" s="15" t="s">
        <v>18</v>
      </c>
      <c r="C152" s="15" t="s">
        <v>244</v>
      </c>
      <c r="D152" s="15">
        <v>411</v>
      </c>
      <c r="E152" s="15">
        <v>330</v>
      </c>
      <c r="F152" s="15">
        <v>81</v>
      </c>
      <c r="H152" s="15">
        <v>2</v>
      </c>
      <c r="I152" s="15">
        <v>11</v>
      </c>
      <c r="J152" s="15">
        <v>317</v>
      </c>
      <c r="K152" s="15">
        <v>42</v>
      </c>
      <c r="L152" s="15">
        <v>115</v>
      </c>
      <c r="M152" s="15">
        <v>160</v>
      </c>
    </row>
    <row r="153" spans="1:13" x14ac:dyDescent="0.25">
      <c r="A153" s="15" t="s">
        <v>241</v>
      </c>
      <c r="B153" s="15" t="s">
        <v>18</v>
      </c>
      <c r="C153" s="15" t="s">
        <v>243</v>
      </c>
      <c r="D153" s="15">
        <v>759</v>
      </c>
      <c r="E153" s="15">
        <v>563</v>
      </c>
      <c r="F153" s="15">
        <v>196</v>
      </c>
      <c r="H153" s="15">
        <v>3</v>
      </c>
      <c r="I153" s="15">
        <v>4</v>
      </c>
      <c r="J153" s="15">
        <v>556</v>
      </c>
      <c r="K153" s="15">
        <v>197</v>
      </c>
      <c r="L153" s="15">
        <v>111</v>
      </c>
      <c r="M153" s="15">
        <v>248</v>
      </c>
    </row>
    <row r="154" spans="1:13" x14ac:dyDescent="0.25">
      <c r="A154" s="15" t="s">
        <v>241</v>
      </c>
      <c r="B154" s="15" t="s">
        <v>18</v>
      </c>
      <c r="C154" s="15" t="s">
        <v>242</v>
      </c>
      <c r="D154" s="15">
        <v>333</v>
      </c>
      <c r="E154" s="15">
        <v>260</v>
      </c>
      <c r="F154" s="15">
        <v>73</v>
      </c>
      <c r="H154" s="15">
        <v>4</v>
      </c>
      <c r="I154" s="15">
        <v>3</v>
      </c>
      <c r="J154" s="15">
        <v>253</v>
      </c>
      <c r="K154" s="15">
        <v>74</v>
      </c>
      <c r="L154" s="15">
        <v>47</v>
      </c>
      <c r="M154" s="15">
        <v>132</v>
      </c>
    </row>
    <row r="155" spans="1:13" x14ac:dyDescent="0.25">
      <c r="A155" s="15" t="s">
        <v>241</v>
      </c>
      <c r="B155" s="15" t="s">
        <v>122</v>
      </c>
      <c r="C155" s="15">
        <v>1</v>
      </c>
      <c r="D155" s="15">
        <v>1217</v>
      </c>
      <c r="E155" s="15">
        <v>813</v>
      </c>
      <c r="F155" s="15">
        <v>404</v>
      </c>
      <c r="H155" s="15">
        <v>7</v>
      </c>
      <c r="I155" s="15">
        <v>1</v>
      </c>
      <c r="J155" s="15">
        <v>805</v>
      </c>
      <c r="K155" s="15">
        <v>97</v>
      </c>
      <c r="L155" s="15">
        <v>273</v>
      </c>
      <c r="M155" s="15">
        <v>435</v>
      </c>
    </row>
    <row r="156" spans="1:13" x14ac:dyDescent="0.25">
      <c r="A156" s="15" t="s">
        <v>241</v>
      </c>
      <c r="B156" s="15" t="s">
        <v>122</v>
      </c>
      <c r="C156" s="15">
        <v>2</v>
      </c>
      <c r="D156" s="15">
        <v>1054</v>
      </c>
      <c r="E156" s="15">
        <v>797</v>
      </c>
      <c r="F156" s="15">
        <v>257</v>
      </c>
      <c r="H156" s="15">
        <v>3</v>
      </c>
      <c r="I156" s="15">
        <v>8</v>
      </c>
      <c r="J156" s="15">
        <v>786</v>
      </c>
      <c r="K156" s="15">
        <v>124</v>
      </c>
      <c r="L156" s="15">
        <v>307</v>
      </c>
      <c r="M156" s="15">
        <v>355</v>
      </c>
    </row>
    <row r="157" spans="1:13" x14ac:dyDescent="0.25">
      <c r="A157" s="15" t="s">
        <v>241</v>
      </c>
      <c r="B157" s="15" t="s">
        <v>122</v>
      </c>
      <c r="C157" s="15">
        <v>3</v>
      </c>
      <c r="D157" s="15">
        <v>1188</v>
      </c>
      <c r="E157" s="15">
        <v>929</v>
      </c>
      <c r="F157" s="15">
        <v>259</v>
      </c>
      <c r="H157" s="15">
        <v>2</v>
      </c>
      <c r="I157" s="15">
        <v>5</v>
      </c>
      <c r="J157" s="15">
        <v>922</v>
      </c>
      <c r="K157" s="15">
        <v>159</v>
      </c>
      <c r="L157" s="15">
        <v>374</v>
      </c>
      <c r="M157" s="15">
        <v>389</v>
      </c>
    </row>
    <row r="158" spans="1:13" x14ac:dyDescent="0.25">
      <c r="A158" s="15" t="s">
        <v>92</v>
      </c>
      <c r="B158" s="15" t="s">
        <v>123</v>
      </c>
      <c r="C158" s="15" t="s">
        <v>238</v>
      </c>
      <c r="D158" s="15">
        <v>701</v>
      </c>
      <c r="E158" s="15">
        <v>500</v>
      </c>
      <c r="F158" s="15">
        <v>201</v>
      </c>
      <c r="H158" s="15">
        <v>3</v>
      </c>
      <c r="I158" s="15">
        <v>2</v>
      </c>
      <c r="J158" s="15">
        <v>495</v>
      </c>
      <c r="K158" s="15">
        <v>62</v>
      </c>
      <c r="L158" s="15">
        <v>181</v>
      </c>
      <c r="M158" s="15">
        <v>252</v>
      </c>
    </row>
    <row r="159" spans="1:13" x14ac:dyDescent="0.25">
      <c r="A159" s="15" t="s">
        <v>92</v>
      </c>
      <c r="B159" s="15" t="s">
        <v>123</v>
      </c>
      <c r="C159" s="15" t="s">
        <v>237</v>
      </c>
      <c r="D159" s="15">
        <v>399</v>
      </c>
      <c r="E159" s="15">
        <v>294</v>
      </c>
      <c r="F159" s="15">
        <v>105</v>
      </c>
      <c r="H159" s="15">
        <v>0</v>
      </c>
      <c r="I159" s="15">
        <v>5</v>
      </c>
      <c r="J159" s="15">
        <v>289</v>
      </c>
      <c r="K159" s="15">
        <v>10</v>
      </c>
      <c r="L159" s="15">
        <v>124</v>
      </c>
      <c r="M159" s="15">
        <v>155</v>
      </c>
    </row>
    <row r="160" spans="1:13" x14ac:dyDescent="0.25">
      <c r="A160" s="15" t="s">
        <v>92</v>
      </c>
      <c r="B160" s="15" t="s">
        <v>123</v>
      </c>
      <c r="C160" s="15" t="s">
        <v>236</v>
      </c>
      <c r="D160" s="15">
        <v>448</v>
      </c>
      <c r="E160" s="15">
        <v>286</v>
      </c>
      <c r="F160" s="15">
        <v>162</v>
      </c>
      <c r="H160" s="15">
        <v>1</v>
      </c>
      <c r="I160" s="15">
        <v>0</v>
      </c>
      <c r="J160" s="15">
        <v>285</v>
      </c>
      <c r="K160" s="15">
        <v>36</v>
      </c>
      <c r="L160" s="15">
        <v>67</v>
      </c>
      <c r="M160" s="15">
        <v>182</v>
      </c>
    </row>
    <row r="161" spans="1:13" x14ac:dyDescent="0.25">
      <c r="A161" s="15" t="s">
        <v>92</v>
      </c>
      <c r="B161" s="15" t="s">
        <v>124</v>
      </c>
      <c r="C161" s="15" t="s">
        <v>235</v>
      </c>
      <c r="D161" s="15">
        <v>629</v>
      </c>
      <c r="E161" s="15">
        <v>554</v>
      </c>
      <c r="F161" s="15">
        <v>75</v>
      </c>
      <c r="H161" s="15">
        <v>4</v>
      </c>
      <c r="I161" s="15">
        <v>0</v>
      </c>
      <c r="J161" s="15">
        <v>550</v>
      </c>
      <c r="K161" s="15">
        <v>103</v>
      </c>
      <c r="L161" s="15">
        <v>209</v>
      </c>
      <c r="M161" s="15">
        <v>238</v>
      </c>
    </row>
    <row r="162" spans="1:13" x14ac:dyDescent="0.25">
      <c r="A162" s="15" t="s">
        <v>92</v>
      </c>
      <c r="B162" s="15" t="s">
        <v>124</v>
      </c>
      <c r="C162" s="15" t="s">
        <v>234</v>
      </c>
      <c r="D162" s="15">
        <v>175</v>
      </c>
      <c r="E162" s="15">
        <v>150</v>
      </c>
      <c r="F162" s="15">
        <v>25</v>
      </c>
      <c r="H162" s="15">
        <v>0</v>
      </c>
      <c r="I162" s="15">
        <v>0</v>
      </c>
      <c r="J162" s="15">
        <v>150</v>
      </c>
      <c r="K162" s="15">
        <v>5</v>
      </c>
      <c r="L162" s="15">
        <v>66</v>
      </c>
      <c r="M162" s="15">
        <v>79</v>
      </c>
    </row>
    <row r="163" spans="1:13" x14ac:dyDescent="0.25">
      <c r="A163" s="15" t="s">
        <v>92</v>
      </c>
      <c r="B163" s="15" t="s">
        <v>124</v>
      </c>
      <c r="C163" s="15" t="s">
        <v>233</v>
      </c>
      <c r="D163" s="15">
        <v>188</v>
      </c>
      <c r="E163" s="15">
        <v>148</v>
      </c>
      <c r="F163" s="15">
        <v>40</v>
      </c>
      <c r="H163" s="15">
        <v>0</v>
      </c>
      <c r="I163" s="15">
        <v>0</v>
      </c>
      <c r="J163" s="15">
        <v>148</v>
      </c>
      <c r="K163" s="15">
        <v>48</v>
      </c>
      <c r="L163" s="15">
        <v>27</v>
      </c>
      <c r="M163" s="15">
        <v>73</v>
      </c>
    </row>
    <row r="164" spans="1:13" x14ac:dyDescent="0.25">
      <c r="A164" s="15" t="s">
        <v>92</v>
      </c>
      <c r="B164" s="15" t="s">
        <v>124</v>
      </c>
      <c r="C164" s="15" t="s">
        <v>232</v>
      </c>
      <c r="D164" s="15">
        <v>77</v>
      </c>
      <c r="E164" s="15">
        <v>67</v>
      </c>
      <c r="F164" s="15">
        <v>10</v>
      </c>
      <c r="H164" s="15">
        <v>0</v>
      </c>
      <c r="I164" s="15">
        <v>0</v>
      </c>
      <c r="J164" s="15">
        <v>67</v>
      </c>
      <c r="K164" s="15">
        <v>0</v>
      </c>
      <c r="L164" s="15">
        <v>14</v>
      </c>
      <c r="M164" s="15">
        <v>53</v>
      </c>
    </row>
    <row r="165" spans="1:13" x14ac:dyDescent="0.25">
      <c r="A165" s="15" t="s">
        <v>92</v>
      </c>
      <c r="B165" s="15" t="s">
        <v>124</v>
      </c>
      <c r="C165" s="15" t="s">
        <v>231</v>
      </c>
      <c r="D165" s="15">
        <v>192</v>
      </c>
      <c r="E165" s="15">
        <v>171</v>
      </c>
      <c r="F165" s="15">
        <v>21</v>
      </c>
      <c r="H165" s="15">
        <v>0</v>
      </c>
      <c r="I165" s="15">
        <v>0</v>
      </c>
      <c r="J165" s="15">
        <v>171</v>
      </c>
      <c r="K165" s="15">
        <v>19</v>
      </c>
      <c r="L165" s="15">
        <v>48</v>
      </c>
      <c r="M165" s="15">
        <v>104</v>
      </c>
    </row>
    <row r="166" spans="1:13" x14ac:dyDescent="0.25">
      <c r="A166" s="15" t="s">
        <v>92</v>
      </c>
      <c r="B166" s="15" t="s">
        <v>125</v>
      </c>
      <c r="C166" s="15" t="s">
        <v>217</v>
      </c>
      <c r="D166" s="15">
        <v>547</v>
      </c>
      <c r="E166" s="15">
        <v>418</v>
      </c>
      <c r="F166" s="15">
        <v>129</v>
      </c>
      <c r="H166" s="15">
        <v>3</v>
      </c>
      <c r="I166" s="15">
        <v>3</v>
      </c>
      <c r="J166" s="15">
        <v>412</v>
      </c>
      <c r="K166" s="15">
        <v>45</v>
      </c>
      <c r="L166" s="15">
        <v>105</v>
      </c>
      <c r="M166" s="15">
        <v>262</v>
      </c>
    </row>
    <row r="167" spans="1:13" x14ac:dyDescent="0.25">
      <c r="A167" s="15" t="s">
        <v>92</v>
      </c>
      <c r="B167" s="15" t="s">
        <v>125</v>
      </c>
      <c r="C167" s="15" t="s">
        <v>216</v>
      </c>
      <c r="D167" s="15">
        <v>421</v>
      </c>
      <c r="E167" s="15">
        <v>318</v>
      </c>
      <c r="F167" s="15">
        <v>103</v>
      </c>
      <c r="H167" s="15">
        <v>0</v>
      </c>
      <c r="I167" s="15">
        <v>0</v>
      </c>
      <c r="J167" s="15">
        <v>318</v>
      </c>
      <c r="K167" s="15">
        <v>26</v>
      </c>
      <c r="L167" s="15">
        <v>143</v>
      </c>
      <c r="M167" s="15">
        <v>149</v>
      </c>
    </row>
    <row r="168" spans="1:13" x14ac:dyDescent="0.25">
      <c r="A168" s="15" t="s">
        <v>92</v>
      </c>
      <c r="B168" s="15" t="s">
        <v>126</v>
      </c>
      <c r="C168" s="15" t="s">
        <v>210</v>
      </c>
      <c r="D168" s="15">
        <v>761</v>
      </c>
      <c r="E168" s="15">
        <v>614</v>
      </c>
      <c r="F168" s="15">
        <v>147</v>
      </c>
      <c r="H168" s="15">
        <v>9</v>
      </c>
      <c r="I168" s="15">
        <v>3</v>
      </c>
      <c r="J168" s="15">
        <v>602</v>
      </c>
      <c r="K168" s="15">
        <v>170</v>
      </c>
      <c r="L168" s="15">
        <v>112</v>
      </c>
      <c r="M168" s="15">
        <v>320</v>
      </c>
    </row>
    <row r="169" spans="1:13" x14ac:dyDescent="0.25">
      <c r="A169" s="15" t="s">
        <v>92</v>
      </c>
      <c r="B169" s="15" t="s">
        <v>126</v>
      </c>
      <c r="C169" s="15" t="s">
        <v>209</v>
      </c>
      <c r="D169" s="15">
        <v>1334</v>
      </c>
      <c r="E169" s="15">
        <v>1011</v>
      </c>
      <c r="F169" s="15">
        <v>323</v>
      </c>
      <c r="H169" s="15">
        <v>10</v>
      </c>
      <c r="I169" s="15">
        <v>28</v>
      </c>
      <c r="J169" s="15">
        <v>973</v>
      </c>
      <c r="K169" s="15">
        <v>161</v>
      </c>
      <c r="L169" s="15">
        <v>246</v>
      </c>
      <c r="M169" s="15">
        <v>566</v>
      </c>
    </row>
    <row r="170" spans="1:13" x14ac:dyDescent="0.25">
      <c r="A170" s="15" t="s">
        <v>92</v>
      </c>
      <c r="B170" s="15" t="s">
        <v>126</v>
      </c>
      <c r="C170" s="15" t="s">
        <v>208</v>
      </c>
      <c r="D170" s="15">
        <v>93</v>
      </c>
      <c r="E170" s="15">
        <v>86</v>
      </c>
      <c r="F170" s="15">
        <v>7</v>
      </c>
      <c r="H170" s="15">
        <v>1</v>
      </c>
      <c r="I170" s="15">
        <v>1</v>
      </c>
      <c r="J170" s="15">
        <v>84</v>
      </c>
      <c r="K170" s="15">
        <v>25</v>
      </c>
      <c r="L170" s="15">
        <v>2</v>
      </c>
      <c r="M170" s="15">
        <v>57</v>
      </c>
    </row>
    <row r="171" spans="1:13" x14ac:dyDescent="0.25">
      <c r="A171" s="15" t="s">
        <v>92</v>
      </c>
      <c r="B171" s="15" t="s">
        <v>126</v>
      </c>
      <c r="C171" s="15" t="s">
        <v>207</v>
      </c>
      <c r="D171" s="15">
        <v>232</v>
      </c>
      <c r="E171" s="15">
        <v>190</v>
      </c>
      <c r="F171" s="15">
        <v>42</v>
      </c>
      <c r="H171" s="15">
        <v>0</v>
      </c>
      <c r="I171" s="15">
        <v>0</v>
      </c>
      <c r="J171" s="15">
        <v>190</v>
      </c>
      <c r="K171" s="15">
        <v>16</v>
      </c>
      <c r="L171" s="15">
        <v>51</v>
      </c>
      <c r="M171" s="15">
        <v>123</v>
      </c>
    </row>
    <row r="172" spans="1:13" x14ac:dyDescent="0.25">
      <c r="A172" s="15" t="s">
        <v>92</v>
      </c>
      <c r="B172" s="15" t="s">
        <v>126</v>
      </c>
      <c r="C172" s="15" t="s">
        <v>206</v>
      </c>
      <c r="D172" s="15">
        <v>474</v>
      </c>
      <c r="E172" s="15">
        <v>334</v>
      </c>
      <c r="F172" s="15">
        <v>140</v>
      </c>
      <c r="H172" s="15">
        <v>0</v>
      </c>
      <c r="I172" s="15">
        <v>2</v>
      </c>
      <c r="J172" s="15">
        <v>332</v>
      </c>
      <c r="K172" s="15">
        <v>89</v>
      </c>
      <c r="L172" s="15">
        <v>48</v>
      </c>
      <c r="M172" s="15">
        <v>195</v>
      </c>
    </row>
    <row r="173" spans="1:13" x14ac:dyDescent="0.25">
      <c r="A173" s="15" t="s">
        <v>92</v>
      </c>
      <c r="B173" s="15" t="s">
        <v>127</v>
      </c>
      <c r="C173" s="15" t="s">
        <v>203</v>
      </c>
      <c r="D173" s="15">
        <v>803</v>
      </c>
      <c r="E173" s="15">
        <v>583</v>
      </c>
      <c r="F173" s="15">
        <v>220</v>
      </c>
      <c r="H173" s="15">
        <v>0</v>
      </c>
      <c r="I173" s="15">
        <v>1</v>
      </c>
      <c r="J173" s="15">
        <v>582</v>
      </c>
      <c r="K173" s="15">
        <v>24</v>
      </c>
      <c r="L173" s="15">
        <v>239</v>
      </c>
      <c r="M173" s="15">
        <v>319</v>
      </c>
    </row>
    <row r="174" spans="1:13" x14ac:dyDescent="0.25">
      <c r="A174" s="15" t="s">
        <v>92</v>
      </c>
      <c r="B174" s="15" t="s">
        <v>127</v>
      </c>
      <c r="C174" s="15" t="s">
        <v>202</v>
      </c>
      <c r="D174" s="15">
        <v>507</v>
      </c>
      <c r="E174" s="15">
        <v>395</v>
      </c>
      <c r="F174" s="15">
        <v>112</v>
      </c>
      <c r="H174" s="15">
        <v>6</v>
      </c>
      <c r="I174" s="15">
        <v>0</v>
      </c>
      <c r="J174" s="15">
        <v>389</v>
      </c>
      <c r="K174" s="15">
        <v>32</v>
      </c>
      <c r="L174" s="15">
        <v>85</v>
      </c>
      <c r="M174" s="15">
        <v>272</v>
      </c>
    </row>
    <row r="175" spans="1:13" x14ac:dyDescent="0.25">
      <c r="A175" s="15" t="s">
        <v>94</v>
      </c>
      <c r="B175" s="15" t="s">
        <v>19</v>
      </c>
      <c r="C175" s="15" t="s">
        <v>240</v>
      </c>
      <c r="D175" s="15">
        <v>415</v>
      </c>
      <c r="E175" s="15">
        <v>297</v>
      </c>
      <c r="F175" s="15">
        <v>118</v>
      </c>
      <c r="H175" s="15">
        <v>1</v>
      </c>
      <c r="I175" s="15">
        <v>1</v>
      </c>
      <c r="J175" s="15">
        <v>295</v>
      </c>
      <c r="K175" s="15">
        <v>45</v>
      </c>
      <c r="L175" s="15">
        <v>126</v>
      </c>
      <c r="M175" s="15">
        <v>124</v>
      </c>
    </row>
    <row r="176" spans="1:13" x14ac:dyDescent="0.25">
      <c r="A176" s="15" t="s">
        <v>94</v>
      </c>
      <c r="B176" s="15" t="s">
        <v>19</v>
      </c>
      <c r="C176" s="15" t="s">
        <v>239</v>
      </c>
      <c r="D176" s="15">
        <v>257</v>
      </c>
      <c r="E176" s="15">
        <v>174</v>
      </c>
      <c r="F176" s="15">
        <v>83</v>
      </c>
      <c r="H176" s="15">
        <v>1</v>
      </c>
      <c r="I176" s="15">
        <v>3</v>
      </c>
      <c r="J176" s="15">
        <v>170</v>
      </c>
      <c r="K176" s="15">
        <v>27</v>
      </c>
      <c r="L176" s="15">
        <v>25</v>
      </c>
      <c r="M176" s="15">
        <v>118</v>
      </c>
    </row>
    <row r="177" spans="1:13" x14ac:dyDescent="0.25">
      <c r="A177" s="15" t="s">
        <v>94</v>
      </c>
      <c r="B177" s="15" t="s">
        <v>128</v>
      </c>
      <c r="C177" s="15" t="s">
        <v>230</v>
      </c>
      <c r="D177" s="15">
        <v>110</v>
      </c>
      <c r="E177" s="15">
        <v>81</v>
      </c>
      <c r="F177" s="15">
        <v>29</v>
      </c>
      <c r="H177" s="15">
        <v>0</v>
      </c>
      <c r="I177" s="15">
        <v>0</v>
      </c>
      <c r="J177" s="15">
        <v>81</v>
      </c>
      <c r="K177" s="15">
        <v>29</v>
      </c>
      <c r="L177" s="15">
        <v>43</v>
      </c>
      <c r="M177" s="15">
        <v>9</v>
      </c>
    </row>
    <row r="178" spans="1:13" x14ac:dyDescent="0.25">
      <c r="A178" s="15" t="s">
        <v>94</v>
      </c>
      <c r="B178" s="15" t="s">
        <v>128</v>
      </c>
      <c r="C178" s="15" t="s">
        <v>229</v>
      </c>
      <c r="D178" s="15">
        <v>147</v>
      </c>
      <c r="E178" s="15">
        <v>90</v>
      </c>
      <c r="F178" s="15">
        <v>57</v>
      </c>
      <c r="H178" s="15">
        <v>0</v>
      </c>
      <c r="I178" s="15">
        <v>0</v>
      </c>
      <c r="J178" s="15">
        <v>90</v>
      </c>
      <c r="K178" s="15">
        <v>16</v>
      </c>
      <c r="L178" s="15">
        <v>51</v>
      </c>
      <c r="M178" s="15">
        <v>23</v>
      </c>
    </row>
    <row r="179" spans="1:13" x14ac:dyDescent="0.25">
      <c r="A179" s="15" t="s">
        <v>94</v>
      </c>
      <c r="B179" s="15" t="s">
        <v>129</v>
      </c>
      <c r="C179" s="15" t="s">
        <v>228</v>
      </c>
      <c r="D179" s="15">
        <v>924</v>
      </c>
      <c r="E179" s="15">
        <v>831</v>
      </c>
      <c r="F179" s="15">
        <v>93</v>
      </c>
      <c r="H179" s="15">
        <v>4</v>
      </c>
      <c r="I179" s="15">
        <v>7</v>
      </c>
      <c r="J179" s="15">
        <v>820</v>
      </c>
      <c r="K179" s="15">
        <v>22</v>
      </c>
      <c r="L179" s="15">
        <v>252</v>
      </c>
      <c r="M179" s="15">
        <v>546</v>
      </c>
    </row>
    <row r="180" spans="1:13" x14ac:dyDescent="0.25">
      <c r="A180" s="15" t="s">
        <v>94</v>
      </c>
      <c r="B180" s="15" t="s">
        <v>130</v>
      </c>
      <c r="C180" s="15" t="s">
        <v>227</v>
      </c>
      <c r="D180" s="15">
        <v>901</v>
      </c>
      <c r="E180" s="15">
        <v>797</v>
      </c>
      <c r="F180" s="15">
        <v>104</v>
      </c>
      <c r="H180" s="15">
        <v>0</v>
      </c>
      <c r="I180" s="15">
        <v>2</v>
      </c>
      <c r="J180" s="15">
        <v>795</v>
      </c>
      <c r="K180" s="15">
        <v>38</v>
      </c>
      <c r="L180" s="15">
        <v>348</v>
      </c>
      <c r="M180" s="15">
        <v>409</v>
      </c>
    </row>
    <row r="181" spans="1:13" x14ac:dyDescent="0.25">
      <c r="A181" s="15" t="s">
        <v>94</v>
      </c>
      <c r="B181" s="15" t="s">
        <v>130</v>
      </c>
      <c r="C181" s="15" t="s">
        <v>226</v>
      </c>
      <c r="D181" s="15">
        <v>155</v>
      </c>
      <c r="E181" s="15">
        <v>122</v>
      </c>
      <c r="F181" s="15">
        <v>33</v>
      </c>
      <c r="H181" s="15">
        <v>0</v>
      </c>
      <c r="I181" s="15">
        <v>2</v>
      </c>
      <c r="J181" s="15">
        <v>120</v>
      </c>
      <c r="K181" s="15">
        <v>3</v>
      </c>
      <c r="L181" s="15">
        <v>46</v>
      </c>
      <c r="M181" s="15">
        <v>71</v>
      </c>
    </row>
    <row r="182" spans="1:13" x14ac:dyDescent="0.25">
      <c r="A182" s="15" t="s">
        <v>94</v>
      </c>
      <c r="B182" s="15" t="s">
        <v>130</v>
      </c>
      <c r="C182" s="15" t="s">
        <v>225</v>
      </c>
      <c r="D182" s="15">
        <v>49</v>
      </c>
      <c r="E182" s="15">
        <v>23</v>
      </c>
      <c r="F182" s="15">
        <v>26</v>
      </c>
      <c r="H182" s="15">
        <v>0</v>
      </c>
      <c r="I182" s="15">
        <v>0</v>
      </c>
      <c r="J182" s="15">
        <v>23</v>
      </c>
      <c r="K182" s="15">
        <v>2</v>
      </c>
      <c r="L182" s="15">
        <v>7</v>
      </c>
      <c r="M182" s="15">
        <v>14</v>
      </c>
    </row>
    <row r="183" spans="1:13" x14ac:dyDescent="0.25">
      <c r="A183" s="15" t="s">
        <v>94</v>
      </c>
      <c r="B183" s="15" t="s">
        <v>131</v>
      </c>
      <c r="C183" s="15" t="s">
        <v>224</v>
      </c>
      <c r="D183" s="15">
        <v>112</v>
      </c>
      <c r="E183" s="15">
        <v>94</v>
      </c>
      <c r="F183" s="15">
        <v>18</v>
      </c>
      <c r="H183" s="15">
        <v>0</v>
      </c>
      <c r="I183" s="15">
        <v>2</v>
      </c>
      <c r="J183" s="15">
        <v>92</v>
      </c>
      <c r="K183" s="15">
        <v>11</v>
      </c>
      <c r="L183" s="15">
        <v>12</v>
      </c>
      <c r="M183" s="15">
        <v>69</v>
      </c>
    </row>
    <row r="184" spans="1:13" x14ac:dyDescent="0.25">
      <c r="A184" s="15" t="s">
        <v>94</v>
      </c>
      <c r="B184" s="15" t="s">
        <v>131</v>
      </c>
      <c r="C184" s="15" t="s">
        <v>223</v>
      </c>
      <c r="D184" s="15">
        <v>69</v>
      </c>
      <c r="E184" s="15">
        <v>50</v>
      </c>
      <c r="F184" s="15">
        <v>19</v>
      </c>
      <c r="H184" s="15">
        <v>0</v>
      </c>
      <c r="I184" s="15">
        <v>0</v>
      </c>
      <c r="J184" s="15">
        <v>50</v>
      </c>
      <c r="K184" s="15">
        <v>2</v>
      </c>
      <c r="L184" s="15">
        <v>11</v>
      </c>
      <c r="M184" s="15">
        <v>37</v>
      </c>
    </row>
    <row r="185" spans="1:13" x14ac:dyDescent="0.25">
      <c r="A185" s="15" t="s">
        <v>94</v>
      </c>
      <c r="B185" s="15" t="s">
        <v>132</v>
      </c>
      <c r="C185" s="15" t="s">
        <v>222</v>
      </c>
      <c r="D185" s="15">
        <v>655</v>
      </c>
      <c r="E185" s="15">
        <v>592</v>
      </c>
      <c r="F185" s="15">
        <v>63</v>
      </c>
      <c r="H185" s="15">
        <v>4</v>
      </c>
      <c r="I185" s="15">
        <v>2</v>
      </c>
      <c r="J185" s="15">
        <v>586</v>
      </c>
      <c r="K185" s="15">
        <v>6</v>
      </c>
      <c r="L185" s="15">
        <v>213</v>
      </c>
      <c r="M185" s="15">
        <v>367</v>
      </c>
    </row>
    <row r="186" spans="1:13" x14ac:dyDescent="0.25">
      <c r="A186" s="15" t="s">
        <v>94</v>
      </c>
      <c r="B186" s="15" t="s">
        <v>132</v>
      </c>
      <c r="C186" s="15" t="s">
        <v>221</v>
      </c>
      <c r="D186" s="15">
        <v>220</v>
      </c>
      <c r="E186" s="15">
        <v>167</v>
      </c>
      <c r="F186" s="15">
        <v>53</v>
      </c>
      <c r="H186" s="15">
        <v>0</v>
      </c>
      <c r="I186" s="15">
        <v>1</v>
      </c>
      <c r="J186" s="15">
        <v>166</v>
      </c>
      <c r="K186" s="15">
        <v>16</v>
      </c>
      <c r="L186" s="15">
        <v>38</v>
      </c>
      <c r="M186" s="15">
        <v>112</v>
      </c>
    </row>
    <row r="187" spans="1:13" x14ac:dyDescent="0.25">
      <c r="A187" s="15" t="s">
        <v>94</v>
      </c>
      <c r="B187" s="15" t="s">
        <v>132</v>
      </c>
      <c r="C187" s="15" t="s">
        <v>220</v>
      </c>
      <c r="D187" s="15">
        <v>86</v>
      </c>
      <c r="E187" s="15">
        <v>80</v>
      </c>
      <c r="F187" s="15">
        <v>6</v>
      </c>
      <c r="H187" s="15">
        <v>0</v>
      </c>
      <c r="I187" s="15">
        <v>0</v>
      </c>
      <c r="J187" s="15">
        <v>80</v>
      </c>
      <c r="K187" s="15">
        <v>0</v>
      </c>
      <c r="L187" s="15">
        <v>60</v>
      </c>
      <c r="M187" s="15">
        <v>20</v>
      </c>
    </row>
    <row r="188" spans="1:13" x14ac:dyDescent="0.25">
      <c r="A188" s="15" t="s">
        <v>94</v>
      </c>
      <c r="B188" s="15" t="s">
        <v>132</v>
      </c>
      <c r="C188" s="15" t="s">
        <v>219</v>
      </c>
      <c r="D188" s="15">
        <v>122</v>
      </c>
      <c r="E188" s="15">
        <v>107</v>
      </c>
      <c r="F188" s="15">
        <v>15</v>
      </c>
      <c r="H188" s="15">
        <v>0</v>
      </c>
      <c r="I188" s="15">
        <v>2</v>
      </c>
      <c r="J188" s="15">
        <v>105</v>
      </c>
      <c r="K188" s="15">
        <v>2</v>
      </c>
      <c r="L188" s="15">
        <v>48</v>
      </c>
      <c r="M188" s="15">
        <v>55</v>
      </c>
    </row>
    <row r="189" spans="1:13" x14ac:dyDescent="0.25">
      <c r="A189" s="15" t="s">
        <v>94</v>
      </c>
      <c r="B189" s="15" t="s">
        <v>132</v>
      </c>
      <c r="C189" s="15" t="s">
        <v>218</v>
      </c>
      <c r="D189" s="15">
        <v>193</v>
      </c>
      <c r="E189" s="15">
        <v>119</v>
      </c>
      <c r="F189" s="15">
        <v>74</v>
      </c>
      <c r="H189" s="15">
        <v>1</v>
      </c>
      <c r="I189" s="15">
        <v>1</v>
      </c>
      <c r="J189" s="15">
        <v>117</v>
      </c>
      <c r="K189" s="15">
        <v>16</v>
      </c>
      <c r="L189" s="15">
        <v>80</v>
      </c>
      <c r="M189" s="15">
        <v>21</v>
      </c>
    </row>
    <row r="190" spans="1:13" x14ac:dyDescent="0.25">
      <c r="A190" s="15" t="s">
        <v>94</v>
      </c>
      <c r="B190" s="15" t="s">
        <v>133</v>
      </c>
      <c r="C190" s="15" t="s">
        <v>215</v>
      </c>
      <c r="D190" s="15">
        <v>213</v>
      </c>
      <c r="E190" s="15">
        <v>162</v>
      </c>
      <c r="F190" s="15">
        <v>51</v>
      </c>
      <c r="H190" s="15">
        <v>0</v>
      </c>
      <c r="I190" s="15">
        <v>2</v>
      </c>
      <c r="J190" s="15">
        <v>160</v>
      </c>
      <c r="K190" s="15">
        <v>12</v>
      </c>
      <c r="L190" s="15">
        <v>67</v>
      </c>
      <c r="M190" s="15">
        <v>81</v>
      </c>
    </row>
    <row r="191" spans="1:13" x14ac:dyDescent="0.25">
      <c r="A191" s="15" t="s">
        <v>94</v>
      </c>
      <c r="B191" s="15" t="s">
        <v>133</v>
      </c>
      <c r="C191" s="15" t="s">
        <v>214</v>
      </c>
      <c r="D191" s="15">
        <v>57</v>
      </c>
      <c r="E191" s="15">
        <v>44</v>
      </c>
      <c r="F191" s="15">
        <v>13</v>
      </c>
      <c r="H191" s="15">
        <v>0</v>
      </c>
      <c r="I191" s="15">
        <v>1</v>
      </c>
      <c r="J191" s="15">
        <v>43</v>
      </c>
      <c r="K191" s="15">
        <v>11</v>
      </c>
      <c r="L191" s="15">
        <v>22</v>
      </c>
      <c r="M191" s="15">
        <v>10</v>
      </c>
    </row>
    <row r="192" spans="1:13" x14ac:dyDescent="0.25">
      <c r="A192" s="15" t="s">
        <v>94</v>
      </c>
      <c r="B192" s="15" t="s">
        <v>134</v>
      </c>
      <c r="C192" s="15" t="s">
        <v>213</v>
      </c>
      <c r="D192" s="15">
        <v>138</v>
      </c>
      <c r="E192" s="15">
        <v>96</v>
      </c>
      <c r="F192" s="15">
        <v>42</v>
      </c>
      <c r="H192" s="15">
        <v>0</v>
      </c>
      <c r="I192" s="15">
        <v>0</v>
      </c>
      <c r="J192" s="15">
        <v>96</v>
      </c>
      <c r="K192" s="15">
        <v>8</v>
      </c>
      <c r="L192" s="15">
        <v>48</v>
      </c>
      <c r="M192" s="15">
        <v>40</v>
      </c>
    </row>
    <row r="193" spans="1:13" x14ac:dyDescent="0.25">
      <c r="A193" s="15" t="s">
        <v>94</v>
      </c>
      <c r="B193" s="15" t="s">
        <v>134</v>
      </c>
      <c r="C193" s="15" t="s">
        <v>212</v>
      </c>
      <c r="D193" s="15">
        <v>90</v>
      </c>
      <c r="E193" s="15">
        <v>54</v>
      </c>
      <c r="F193" s="15">
        <v>36</v>
      </c>
      <c r="H193" s="15">
        <v>0</v>
      </c>
      <c r="I193" s="15">
        <v>0</v>
      </c>
      <c r="J193" s="15">
        <v>54</v>
      </c>
      <c r="K193" s="15">
        <v>4</v>
      </c>
      <c r="L193" s="15">
        <v>23</v>
      </c>
      <c r="M193" s="15">
        <v>27</v>
      </c>
    </row>
    <row r="194" spans="1:13" x14ac:dyDescent="0.25">
      <c r="A194" s="15" t="s">
        <v>94</v>
      </c>
      <c r="B194" s="15" t="s">
        <v>134</v>
      </c>
      <c r="C194" s="15" t="s">
        <v>211</v>
      </c>
      <c r="D194" s="15">
        <v>39</v>
      </c>
      <c r="E194" s="15">
        <v>35</v>
      </c>
      <c r="F194" s="15">
        <v>4</v>
      </c>
      <c r="H194" s="15">
        <v>0</v>
      </c>
      <c r="I194" s="15">
        <v>0</v>
      </c>
      <c r="J194" s="15">
        <v>35</v>
      </c>
      <c r="K194" s="15">
        <v>9</v>
      </c>
      <c r="L194" s="15">
        <v>5</v>
      </c>
      <c r="M194" s="15">
        <v>21</v>
      </c>
    </row>
    <row r="195" spans="1:13" x14ac:dyDescent="0.25">
      <c r="A195" s="15" t="s">
        <v>94</v>
      </c>
      <c r="B195" s="15" t="s">
        <v>135</v>
      </c>
      <c r="C195" s="15">
        <v>1</v>
      </c>
      <c r="D195" s="15">
        <v>149</v>
      </c>
      <c r="E195" s="15">
        <v>126</v>
      </c>
      <c r="F195" s="15">
        <v>23</v>
      </c>
      <c r="H195" s="15">
        <v>0</v>
      </c>
      <c r="I195" s="15">
        <v>0</v>
      </c>
      <c r="J195" s="15">
        <v>126</v>
      </c>
      <c r="K195" s="15">
        <v>8</v>
      </c>
      <c r="L195" s="15">
        <v>42</v>
      </c>
      <c r="M195" s="15">
        <v>76</v>
      </c>
    </row>
    <row r="196" spans="1:13" x14ac:dyDescent="0.25">
      <c r="A196" s="15" t="s">
        <v>94</v>
      </c>
      <c r="B196" s="15" t="s">
        <v>20</v>
      </c>
      <c r="C196" s="15" t="s">
        <v>205</v>
      </c>
      <c r="D196" s="15">
        <v>334</v>
      </c>
      <c r="E196" s="15">
        <v>238</v>
      </c>
      <c r="F196" s="15">
        <v>96</v>
      </c>
      <c r="H196" s="15">
        <v>2</v>
      </c>
      <c r="I196" s="15">
        <v>0</v>
      </c>
      <c r="J196" s="15">
        <v>236</v>
      </c>
      <c r="K196" s="15">
        <v>29</v>
      </c>
      <c r="L196" s="15">
        <v>129</v>
      </c>
      <c r="M196" s="15">
        <v>78</v>
      </c>
    </row>
    <row r="197" spans="1:13" x14ac:dyDescent="0.25">
      <c r="A197" s="15" t="s">
        <v>94</v>
      </c>
      <c r="B197" s="15" t="s">
        <v>20</v>
      </c>
      <c r="C197" s="15" t="s">
        <v>204</v>
      </c>
      <c r="D197" s="15">
        <v>170</v>
      </c>
      <c r="E197" s="15">
        <v>124</v>
      </c>
      <c r="F197" s="15">
        <v>46</v>
      </c>
      <c r="H197" s="15">
        <v>1</v>
      </c>
      <c r="I197" s="15">
        <v>0</v>
      </c>
      <c r="J197" s="15">
        <v>123</v>
      </c>
      <c r="K197" s="15">
        <v>12</v>
      </c>
      <c r="L197" s="15">
        <v>42</v>
      </c>
      <c r="M197" s="15">
        <v>69</v>
      </c>
    </row>
    <row r="198" spans="1:13" x14ac:dyDescent="0.25">
      <c r="A198" s="15" t="s">
        <v>94</v>
      </c>
      <c r="B198" s="15" t="s">
        <v>21</v>
      </c>
      <c r="C198" s="15">
        <v>1</v>
      </c>
      <c r="D198" s="15">
        <v>211</v>
      </c>
      <c r="E198" s="15">
        <v>168</v>
      </c>
      <c r="F198" s="15">
        <v>43</v>
      </c>
      <c r="H198" s="15">
        <v>0</v>
      </c>
      <c r="I198" s="15">
        <v>0</v>
      </c>
      <c r="J198" s="15">
        <v>168</v>
      </c>
      <c r="K198" s="15">
        <v>4</v>
      </c>
      <c r="L198" s="15">
        <v>35</v>
      </c>
      <c r="M198" s="15">
        <v>129</v>
      </c>
    </row>
    <row r="199" spans="1:13" x14ac:dyDescent="0.25">
      <c r="A199" s="15" t="s">
        <v>94</v>
      </c>
      <c r="B199" s="15" t="s">
        <v>22</v>
      </c>
      <c r="C199" s="15" t="s">
        <v>201</v>
      </c>
      <c r="D199" s="15">
        <v>194</v>
      </c>
      <c r="E199" s="15">
        <v>140</v>
      </c>
      <c r="F199" s="15">
        <v>54</v>
      </c>
      <c r="H199" s="15">
        <v>2</v>
      </c>
      <c r="I199" s="15">
        <v>1</v>
      </c>
      <c r="J199" s="15">
        <v>137</v>
      </c>
      <c r="K199" s="15">
        <v>19</v>
      </c>
      <c r="L199" s="15">
        <v>29</v>
      </c>
      <c r="M199" s="15">
        <v>89</v>
      </c>
    </row>
    <row r="200" spans="1:13" x14ac:dyDescent="0.25">
      <c r="A200" s="15" t="s">
        <v>94</v>
      </c>
      <c r="B200" s="15" t="s">
        <v>22</v>
      </c>
      <c r="C200" s="15" t="s">
        <v>200</v>
      </c>
      <c r="D200" s="15">
        <v>43</v>
      </c>
      <c r="E200" s="15">
        <v>33</v>
      </c>
      <c r="F200" s="15">
        <v>10</v>
      </c>
      <c r="H200" s="15">
        <v>0</v>
      </c>
      <c r="I200" s="15">
        <v>0</v>
      </c>
      <c r="J200" s="15">
        <v>33</v>
      </c>
      <c r="K200" s="15">
        <v>3</v>
      </c>
      <c r="L200" s="15">
        <v>11</v>
      </c>
      <c r="M200" s="15">
        <v>19</v>
      </c>
    </row>
    <row r="201" spans="1:13" x14ac:dyDescent="0.25">
      <c r="A201" s="15" t="s">
        <v>95</v>
      </c>
      <c r="B201" s="15" t="s">
        <v>23</v>
      </c>
      <c r="C201" s="15" t="s">
        <v>199</v>
      </c>
      <c r="D201" s="15">
        <v>277</v>
      </c>
      <c r="E201" s="15">
        <v>241</v>
      </c>
      <c r="F201" s="15">
        <v>36</v>
      </c>
      <c r="H201" s="15">
        <v>0</v>
      </c>
      <c r="I201" s="15">
        <v>2</v>
      </c>
      <c r="J201" s="15">
        <v>239</v>
      </c>
      <c r="K201" s="15">
        <v>9</v>
      </c>
      <c r="L201" s="15">
        <v>66</v>
      </c>
      <c r="M201" s="15">
        <v>164</v>
      </c>
    </row>
    <row r="202" spans="1:13" x14ac:dyDescent="0.25">
      <c r="A202" s="15" t="s">
        <v>95</v>
      </c>
      <c r="B202" s="15" t="s">
        <v>23</v>
      </c>
      <c r="C202" s="15" t="s">
        <v>198</v>
      </c>
      <c r="D202" s="15">
        <v>217</v>
      </c>
      <c r="E202" s="15">
        <v>176</v>
      </c>
      <c r="F202" s="15">
        <v>41</v>
      </c>
      <c r="H202" s="15">
        <v>0</v>
      </c>
      <c r="I202" s="15">
        <v>1</v>
      </c>
      <c r="J202" s="15">
        <v>175</v>
      </c>
      <c r="K202" s="15">
        <v>16</v>
      </c>
      <c r="L202" s="15">
        <v>70</v>
      </c>
      <c r="M202" s="15">
        <v>89</v>
      </c>
    </row>
    <row r="203" spans="1:13" x14ac:dyDescent="0.25">
      <c r="A203" s="15" t="s">
        <v>95</v>
      </c>
      <c r="B203" s="15" t="s">
        <v>24</v>
      </c>
      <c r="C203" s="15" t="s">
        <v>197</v>
      </c>
      <c r="D203" s="15">
        <v>1240</v>
      </c>
      <c r="E203" s="15">
        <v>982</v>
      </c>
      <c r="F203" s="15">
        <v>258</v>
      </c>
      <c r="H203" s="15">
        <v>7</v>
      </c>
      <c r="I203" s="15">
        <v>0</v>
      </c>
      <c r="J203" s="15">
        <v>975</v>
      </c>
      <c r="K203" s="15">
        <v>24</v>
      </c>
      <c r="L203" s="15">
        <v>450</v>
      </c>
      <c r="M203" s="15">
        <v>501</v>
      </c>
    </row>
    <row r="204" spans="1:13" x14ac:dyDescent="0.25">
      <c r="A204" s="15" t="s">
        <v>95</v>
      </c>
      <c r="B204" s="15" t="s">
        <v>24</v>
      </c>
      <c r="C204" s="15" t="s">
        <v>196</v>
      </c>
      <c r="D204" s="15">
        <v>127</v>
      </c>
      <c r="E204" s="15">
        <v>114</v>
      </c>
      <c r="F204" s="15">
        <v>13</v>
      </c>
      <c r="H204" s="15">
        <v>0</v>
      </c>
      <c r="I204" s="15">
        <v>2</v>
      </c>
      <c r="J204" s="15">
        <v>112</v>
      </c>
      <c r="K204" s="15">
        <v>3</v>
      </c>
      <c r="L204" s="15">
        <v>54</v>
      </c>
      <c r="M204" s="15">
        <v>55</v>
      </c>
    </row>
    <row r="205" spans="1:13" x14ac:dyDescent="0.25">
      <c r="A205" s="15" t="s">
        <v>95</v>
      </c>
      <c r="B205" s="15" t="s">
        <v>24</v>
      </c>
      <c r="C205" s="15" t="s">
        <v>194</v>
      </c>
      <c r="D205" s="15">
        <v>183</v>
      </c>
      <c r="E205" s="15">
        <v>156</v>
      </c>
      <c r="F205" s="15">
        <v>27</v>
      </c>
      <c r="H205" s="15">
        <v>0</v>
      </c>
      <c r="I205" s="15">
        <v>0</v>
      </c>
      <c r="J205" s="15">
        <v>156</v>
      </c>
      <c r="K205" s="15">
        <v>7</v>
      </c>
      <c r="L205" s="15">
        <v>84</v>
      </c>
      <c r="M205" s="15">
        <v>65</v>
      </c>
    </row>
    <row r="206" spans="1:13" x14ac:dyDescent="0.25">
      <c r="A206" s="15" t="s">
        <v>95</v>
      </c>
      <c r="B206" s="15" t="s">
        <v>24</v>
      </c>
      <c r="C206" s="15" t="s">
        <v>193</v>
      </c>
      <c r="D206" s="15">
        <v>53</v>
      </c>
      <c r="E206" s="15">
        <v>48</v>
      </c>
      <c r="F206" s="15">
        <v>5</v>
      </c>
      <c r="H206" s="15">
        <v>0</v>
      </c>
      <c r="I206" s="15">
        <v>0</v>
      </c>
      <c r="J206" s="15">
        <v>48</v>
      </c>
      <c r="K206" s="15">
        <v>0</v>
      </c>
      <c r="L206" s="15">
        <v>10</v>
      </c>
      <c r="M206" s="15">
        <v>38</v>
      </c>
    </row>
    <row r="207" spans="1:13" x14ac:dyDescent="0.25">
      <c r="A207" s="15" t="s">
        <v>95</v>
      </c>
      <c r="B207" s="15" t="s">
        <v>24</v>
      </c>
      <c r="C207" s="15" t="s">
        <v>195</v>
      </c>
      <c r="D207" s="15">
        <v>266</v>
      </c>
      <c r="E207" s="15">
        <v>227</v>
      </c>
      <c r="F207" s="15">
        <v>39</v>
      </c>
      <c r="H207" s="15">
        <v>0</v>
      </c>
      <c r="I207" s="15">
        <v>2</v>
      </c>
      <c r="J207" s="15">
        <v>225</v>
      </c>
      <c r="K207" s="15">
        <v>16</v>
      </c>
      <c r="L207" s="15">
        <v>104</v>
      </c>
      <c r="M207" s="15">
        <v>105</v>
      </c>
    </row>
    <row r="208" spans="1:13" x14ac:dyDescent="0.25">
      <c r="A208" s="15" t="s">
        <v>95</v>
      </c>
      <c r="B208" s="15" t="s">
        <v>24</v>
      </c>
      <c r="C208" s="15" t="s">
        <v>192</v>
      </c>
      <c r="D208" s="15">
        <v>67</v>
      </c>
      <c r="E208" s="15">
        <v>59</v>
      </c>
      <c r="F208" s="15">
        <v>8</v>
      </c>
      <c r="H208" s="15">
        <v>0</v>
      </c>
      <c r="I208" s="15">
        <v>0</v>
      </c>
      <c r="J208" s="15">
        <v>59</v>
      </c>
      <c r="K208" s="15">
        <v>3</v>
      </c>
      <c r="L208" s="15">
        <v>32</v>
      </c>
      <c r="M208" s="15">
        <v>24</v>
      </c>
    </row>
    <row r="209" spans="1:13" x14ac:dyDescent="0.25">
      <c r="A209" s="15" t="s">
        <v>95</v>
      </c>
      <c r="B209" s="15" t="s">
        <v>25</v>
      </c>
      <c r="C209" s="15" t="s">
        <v>191</v>
      </c>
      <c r="D209" s="15">
        <v>841</v>
      </c>
      <c r="E209" s="15">
        <v>673</v>
      </c>
      <c r="F209" s="15">
        <v>168</v>
      </c>
      <c r="H209" s="15">
        <v>11</v>
      </c>
      <c r="I209" s="15">
        <v>6</v>
      </c>
      <c r="J209" s="15">
        <v>656</v>
      </c>
      <c r="K209" s="15">
        <v>109</v>
      </c>
      <c r="L209" s="15">
        <v>179</v>
      </c>
      <c r="M209" s="15">
        <v>368</v>
      </c>
    </row>
    <row r="210" spans="1:13" x14ac:dyDescent="0.25">
      <c r="A210" s="15" t="s">
        <v>95</v>
      </c>
      <c r="B210" s="15" t="s">
        <v>25</v>
      </c>
      <c r="C210" s="15" t="s">
        <v>190</v>
      </c>
      <c r="D210" s="15">
        <v>726</v>
      </c>
      <c r="E210" s="15">
        <v>595</v>
      </c>
      <c r="F210" s="15">
        <v>131</v>
      </c>
      <c r="H210" s="15">
        <v>3</v>
      </c>
      <c r="I210" s="15">
        <v>4</v>
      </c>
      <c r="J210" s="15">
        <v>588</v>
      </c>
      <c r="K210" s="15">
        <v>108</v>
      </c>
      <c r="L210" s="15">
        <v>141</v>
      </c>
      <c r="M210" s="15">
        <v>339</v>
      </c>
    </row>
    <row r="211" spans="1:13" x14ac:dyDescent="0.25">
      <c r="A211" s="15" t="s">
        <v>95</v>
      </c>
      <c r="B211" s="15" t="s">
        <v>25</v>
      </c>
      <c r="C211" s="15" t="s">
        <v>189</v>
      </c>
      <c r="D211" s="15">
        <v>336</v>
      </c>
      <c r="E211" s="15">
        <v>271</v>
      </c>
      <c r="F211" s="15">
        <v>65</v>
      </c>
      <c r="H211" s="15">
        <v>0</v>
      </c>
      <c r="I211" s="15">
        <v>1</v>
      </c>
      <c r="J211" s="15">
        <v>270</v>
      </c>
      <c r="K211" s="15">
        <v>54</v>
      </c>
      <c r="L211" s="15">
        <v>59</v>
      </c>
      <c r="M211" s="15">
        <v>157</v>
      </c>
    </row>
    <row r="212" spans="1:13" x14ac:dyDescent="0.25">
      <c r="A212" s="15" t="s">
        <v>95</v>
      </c>
      <c r="B212" s="15" t="s">
        <v>25</v>
      </c>
      <c r="C212" s="15" t="s">
        <v>188</v>
      </c>
      <c r="D212" s="15">
        <v>144</v>
      </c>
      <c r="E212" s="15">
        <v>123</v>
      </c>
      <c r="F212" s="15">
        <v>21</v>
      </c>
      <c r="H212" s="15">
        <v>0</v>
      </c>
      <c r="I212" s="15">
        <v>0</v>
      </c>
      <c r="J212" s="15">
        <v>123</v>
      </c>
      <c r="K212" s="15">
        <v>8</v>
      </c>
      <c r="L212" s="15">
        <v>14</v>
      </c>
      <c r="M212" s="15">
        <v>101</v>
      </c>
    </row>
    <row r="213" spans="1:13" x14ac:dyDescent="0.25">
      <c r="A213" s="15" t="s">
        <v>95</v>
      </c>
      <c r="B213" s="15" t="s">
        <v>25</v>
      </c>
      <c r="C213" s="15" t="s">
        <v>187</v>
      </c>
      <c r="D213" s="15">
        <v>121</v>
      </c>
      <c r="E213" s="15">
        <v>109</v>
      </c>
      <c r="F213" s="15">
        <v>12</v>
      </c>
      <c r="H213" s="15">
        <v>0</v>
      </c>
      <c r="I213" s="15">
        <v>0</v>
      </c>
      <c r="J213" s="15">
        <v>109</v>
      </c>
      <c r="K213" s="15">
        <v>9</v>
      </c>
      <c r="L213" s="15">
        <v>15</v>
      </c>
      <c r="M213" s="15">
        <v>85</v>
      </c>
    </row>
    <row r="214" spans="1:13" x14ac:dyDescent="0.25">
      <c r="A214" s="15" t="s">
        <v>95</v>
      </c>
      <c r="B214" s="15" t="s">
        <v>26</v>
      </c>
      <c r="C214" s="15" t="s">
        <v>186</v>
      </c>
      <c r="D214" s="15">
        <v>276</v>
      </c>
      <c r="E214" s="15">
        <v>215</v>
      </c>
      <c r="F214" s="15">
        <v>61</v>
      </c>
      <c r="H214" s="15">
        <v>0</v>
      </c>
      <c r="I214" s="15">
        <v>0</v>
      </c>
      <c r="J214" s="15">
        <v>215</v>
      </c>
      <c r="K214" s="15">
        <v>12</v>
      </c>
      <c r="L214" s="15">
        <v>128</v>
      </c>
      <c r="M214" s="15">
        <v>75</v>
      </c>
    </row>
    <row r="215" spans="1:13" x14ac:dyDescent="0.25">
      <c r="A215" s="15" t="s">
        <v>95</v>
      </c>
      <c r="B215" s="15" t="s">
        <v>26</v>
      </c>
      <c r="C215" s="15" t="s">
        <v>185</v>
      </c>
      <c r="D215" s="15">
        <v>114</v>
      </c>
      <c r="E215" s="15">
        <v>86</v>
      </c>
      <c r="F215" s="15">
        <v>28</v>
      </c>
      <c r="H215" s="15">
        <v>0</v>
      </c>
      <c r="I215" s="15">
        <v>0</v>
      </c>
      <c r="J215" s="15">
        <v>86</v>
      </c>
      <c r="K215" s="15">
        <v>4</v>
      </c>
      <c r="L215" s="15">
        <v>51</v>
      </c>
      <c r="M215" s="15">
        <v>31</v>
      </c>
    </row>
    <row r="216" spans="1:13" x14ac:dyDescent="0.25">
      <c r="A216" s="15" t="s">
        <v>95</v>
      </c>
      <c r="B216" s="15" t="s">
        <v>26</v>
      </c>
      <c r="C216" s="15" t="s">
        <v>184</v>
      </c>
      <c r="D216" s="15">
        <v>105</v>
      </c>
      <c r="E216" s="15">
        <v>82</v>
      </c>
      <c r="F216" s="15">
        <v>23</v>
      </c>
      <c r="H216" s="15">
        <v>0</v>
      </c>
      <c r="I216" s="15">
        <v>0</v>
      </c>
      <c r="J216" s="15">
        <v>82</v>
      </c>
      <c r="K216" s="15">
        <v>8</v>
      </c>
      <c r="L216" s="15">
        <v>51</v>
      </c>
      <c r="M216" s="15">
        <v>23</v>
      </c>
    </row>
    <row r="217" spans="1:13" x14ac:dyDescent="0.25">
      <c r="A217" s="15" t="s">
        <v>95</v>
      </c>
      <c r="B217" s="15" t="s">
        <v>26</v>
      </c>
      <c r="C217" s="15" t="s">
        <v>183</v>
      </c>
      <c r="D217" s="15">
        <v>92</v>
      </c>
      <c r="E217" s="15">
        <v>81</v>
      </c>
      <c r="F217" s="15">
        <v>11</v>
      </c>
      <c r="H217" s="15">
        <v>0</v>
      </c>
      <c r="I217" s="15">
        <v>1</v>
      </c>
      <c r="J217" s="15">
        <v>80</v>
      </c>
      <c r="K217" s="15">
        <v>2</v>
      </c>
      <c r="L217" s="15">
        <v>63</v>
      </c>
      <c r="M217" s="15">
        <v>15</v>
      </c>
    </row>
    <row r="218" spans="1:13" x14ac:dyDescent="0.25">
      <c r="A218" s="15" t="s">
        <v>95</v>
      </c>
      <c r="B218" s="15" t="s">
        <v>136</v>
      </c>
      <c r="C218" s="15" t="s">
        <v>182</v>
      </c>
      <c r="D218" s="15">
        <v>273</v>
      </c>
      <c r="E218" s="15">
        <v>225</v>
      </c>
      <c r="F218" s="15">
        <v>48</v>
      </c>
      <c r="H218" s="15">
        <v>2</v>
      </c>
      <c r="I218" s="15">
        <v>1</v>
      </c>
      <c r="J218" s="15">
        <v>222</v>
      </c>
      <c r="K218" s="15">
        <v>26</v>
      </c>
      <c r="L218" s="15">
        <v>47</v>
      </c>
      <c r="M218" s="15">
        <v>149</v>
      </c>
    </row>
    <row r="219" spans="1:13" x14ac:dyDescent="0.25">
      <c r="A219" s="15" t="s">
        <v>95</v>
      </c>
      <c r="B219" s="15" t="s">
        <v>136</v>
      </c>
      <c r="C219" s="15" t="s">
        <v>181</v>
      </c>
      <c r="D219" s="15">
        <v>255</v>
      </c>
      <c r="E219" s="15">
        <v>217</v>
      </c>
      <c r="F219" s="15">
        <v>38</v>
      </c>
      <c r="H219" s="15">
        <v>1</v>
      </c>
      <c r="I219" s="15">
        <v>0</v>
      </c>
      <c r="J219" s="15">
        <v>216</v>
      </c>
      <c r="K219" s="15">
        <v>17</v>
      </c>
      <c r="L219" s="15">
        <v>18</v>
      </c>
      <c r="M219" s="15">
        <v>181</v>
      </c>
    </row>
    <row r="220" spans="1:13" x14ac:dyDescent="0.25">
      <c r="A220" s="15" t="s">
        <v>95</v>
      </c>
      <c r="B220" s="15" t="s">
        <v>137</v>
      </c>
      <c r="C220" s="15" t="s">
        <v>180</v>
      </c>
      <c r="D220" s="15">
        <v>982</v>
      </c>
      <c r="E220" s="15">
        <v>888</v>
      </c>
      <c r="F220" s="15">
        <v>94</v>
      </c>
      <c r="H220" s="15">
        <v>4</v>
      </c>
      <c r="I220" s="15">
        <v>4</v>
      </c>
      <c r="J220" s="15">
        <v>880</v>
      </c>
      <c r="K220" s="15">
        <v>98</v>
      </c>
      <c r="L220" s="15">
        <v>384</v>
      </c>
      <c r="M220" s="15">
        <v>398</v>
      </c>
    </row>
    <row r="221" spans="1:13" x14ac:dyDescent="0.25">
      <c r="A221" s="15" t="s">
        <v>95</v>
      </c>
      <c r="B221" s="15" t="s">
        <v>137</v>
      </c>
      <c r="C221" s="15" t="s">
        <v>179</v>
      </c>
      <c r="D221" s="15">
        <v>153</v>
      </c>
      <c r="E221" s="15">
        <v>134</v>
      </c>
      <c r="F221" s="15">
        <v>19</v>
      </c>
      <c r="H221" s="15">
        <v>0</v>
      </c>
      <c r="I221" s="15">
        <v>0</v>
      </c>
      <c r="J221" s="15">
        <v>134</v>
      </c>
      <c r="K221" s="15">
        <v>33</v>
      </c>
      <c r="L221" s="15">
        <v>52</v>
      </c>
      <c r="M221" s="15">
        <v>49</v>
      </c>
    </row>
    <row r="222" spans="1:13" x14ac:dyDescent="0.25">
      <c r="A222" s="15" t="s">
        <v>95</v>
      </c>
      <c r="B222" s="15" t="s">
        <v>137</v>
      </c>
      <c r="C222" s="15" t="s">
        <v>177</v>
      </c>
      <c r="D222" s="15">
        <v>132</v>
      </c>
      <c r="E222" s="15">
        <v>109</v>
      </c>
      <c r="F222" s="15">
        <v>23</v>
      </c>
      <c r="H222" s="15">
        <v>0</v>
      </c>
      <c r="I222" s="15">
        <v>0</v>
      </c>
      <c r="J222" s="15">
        <v>109</v>
      </c>
      <c r="K222" s="15">
        <v>5</v>
      </c>
      <c r="L222" s="15">
        <v>71</v>
      </c>
      <c r="M222" s="15">
        <v>33</v>
      </c>
    </row>
    <row r="223" spans="1:13" x14ac:dyDescent="0.25">
      <c r="A223" s="15" t="s">
        <v>95</v>
      </c>
      <c r="B223" s="15" t="s">
        <v>137</v>
      </c>
      <c r="C223" s="15" t="s">
        <v>176</v>
      </c>
      <c r="D223" s="15">
        <v>135</v>
      </c>
      <c r="E223" s="15">
        <v>115</v>
      </c>
      <c r="F223" s="15">
        <v>20</v>
      </c>
      <c r="H223" s="15">
        <v>0</v>
      </c>
      <c r="I223" s="15">
        <v>0</v>
      </c>
      <c r="J223" s="15">
        <v>115</v>
      </c>
      <c r="K223" s="15">
        <v>6</v>
      </c>
      <c r="L223" s="15">
        <v>74</v>
      </c>
      <c r="M223" s="15">
        <v>35</v>
      </c>
    </row>
    <row r="224" spans="1:13" x14ac:dyDescent="0.25">
      <c r="A224" s="15" t="s">
        <v>95</v>
      </c>
      <c r="B224" s="15" t="s">
        <v>137</v>
      </c>
      <c r="C224" s="15" t="s">
        <v>175</v>
      </c>
      <c r="D224" s="15">
        <v>134</v>
      </c>
      <c r="E224" s="15">
        <v>113</v>
      </c>
      <c r="F224" s="15">
        <v>21</v>
      </c>
      <c r="H224" s="15">
        <v>0</v>
      </c>
      <c r="I224" s="15">
        <v>0</v>
      </c>
      <c r="J224" s="15">
        <v>113</v>
      </c>
      <c r="K224" s="15">
        <v>6</v>
      </c>
      <c r="L224" s="15">
        <v>42</v>
      </c>
      <c r="M224" s="15">
        <v>65</v>
      </c>
    </row>
    <row r="225" spans="1:13" x14ac:dyDescent="0.25">
      <c r="A225" s="15" t="s">
        <v>95</v>
      </c>
      <c r="B225" s="15" t="s">
        <v>137</v>
      </c>
      <c r="C225" s="15" t="s">
        <v>178</v>
      </c>
      <c r="D225" s="15">
        <v>72</v>
      </c>
      <c r="E225" s="15">
        <v>63</v>
      </c>
      <c r="F225" s="15">
        <v>9</v>
      </c>
      <c r="H225" s="15">
        <v>0</v>
      </c>
      <c r="I225" s="15">
        <v>0</v>
      </c>
      <c r="J225" s="15">
        <v>63</v>
      </c>
      <c r="K225" s="15">
        <v>6</v>
      </c>
      <c r="L225" s="15">
        <v>26</v>
      </c>
      <c r="M225" s="15">
        <v>31</v>
      </c>
    </row>
    <row r="226" spans="1:13" x14ac:dyDescent="0.25">
      <c r="A226" s="15" t="s">
        <v>96</v>
      </c>
      <c r="B226" s="15" t="s">
        <v>138</v>
      </c>
      <c r="C226" s="15" t="s">
        <v>174</v>
      </c>
      <c r="D226" s="15">
        <v>225</v>
      </c>
      <c r="E226" s="15">
        <v>166</v>
      </c>
      <c r="F226" s="15">
        <v>59</v>
      </c>
      <c r="H226" s="15">
        <v>1</v>
      </c>
      <c r="I226" s="15">
        <v>1</v>
      </c>
      <c r="J226" s="15">
        <v>164</v>
      </c>
      <c r="K226" s="15">
        <v>58</v>
      </c>
      <c r="L226" s="15">
        <v>37</v>
      </c>
      <c r="M226" s="15">
        <v>69</v>
      </c>
    </row>
    <row r="227" spans="1:13" x14ac:dyDescent="0.25">
      <c r="A227" s="15" t="s">
        <v>96</v>
      </c>
      <c r="B227" s="15" t="s">
        <v>138</v>
      </c>
      <c r="C227" s="15" t="s">
        <v>173</v>
      </c>
      <c r="D227" s="15">
        <v>140</v>
      </c>
      <c r="E227" s="15">
        <v>105</v>
      </c>
      <c r="F227" s="15">
        <v>35</v>
      </c>
      <c r="H227" s="15">
        <v>0</v>
      </c>
      <c r="I227" s="15">
        <v>0</v>
      </c>
      <c r="J227" s="15">
        <v>105</v>
      </c>
      <c r="K227" s="15">
        <v>36</v>
      </c>
      <c r="L227" s="15">
        <v>34</v>
      </c>
      <c r="M227" s="15">
        <v>35</v>
      </c>
    </row>
    <row r="228" spans="1:13" x14ac:dyDescent="0.25">
      <c r="A228" s="15" t="s">
        <v>96</v>
      </c>
      <c r="B228" s="15" t="s">
        <v>138</v>
      </c>
      <c r="C228" s="15" t="s">
        <v>172</v>
      </c>
      <c r="D228" s="15">
        <v>287</v>
      </c>
      <c r="E228" s="15">
        <v>177</v>
      </c>
      <c r="F228" s="15">
        <v>110</v>
      </c>
      <c r="H228" s="15">
        <v>1</v>
      </c>
      <c r="I228" s="15">
        <v>1</v>
      </c>
      <c r="J228" s="15">
        <v>175</v>
      </c>
      <c r="K228" s="15">
        <v>85</v>
      </c>
      <c r="L228" s="15">
        <v>23</v>
      </c>
      <c r="M228" s="15">
        <v>67</v>
      </c>
    </row>
    <row r="229" spans="1:13" x14ac:dyDescent="0.25">
      <c r="A229" s="15" t="s">
        <v>96</v>
      </c>
      <c r="B229" s="15" t="s">
        <v>138</v>
      </c>
      <c r="C229" s="15" t="s">
        <v>171</v>
      </c>
      <c r="D229" s="15">
        <v>241</v>
      </c>
      <c r="E229" s="15">
        <v>153</v>
      </c>
      <c r="F229" s="15">
        <v>88</v>
      </c>
      <c r="H229" s="15">
        <v>0</v>
      </c>
      <c r="I229" s="15">
        <v>0</v>
      </c>
      <c r="J229" s="15">
        <v>153</v>
      </c>
      <c r="K229" s="15">
        <v>57</v>
      </c>
      <c r="L229" s="15">
        <v>34</v>
      </c>
      <c r="M229" s="15">
        <v>62</v>
      </c>
    </row>
    <row r="230" spans="1:13" x14ac:dyDescent="0.25">
      <c r="A230" s="15" t="s">
        <v>96</v>
      </c>
      <c r="B230" s="15" t="s">
        <v>139</v>
      </c>
      <c r="C230" s="15" t="s">
        <v>170</v>
      </c>
      <c r="D230" s="15">
        <v>416</v>
      </c>
      <c r="E230" s="15">
        <v>391</v>
      </c>
      <c r="F230" s="15">
        <v>25</v>
      </c>
      <c r="H230" s="15">
        <v>0</v>
      </c>
      <c r="I230" s="15">
        <v>1</v>
      </c>
      <c r="J230" s="15">
        <v>390</v>
      </c>
      <c r="K230" s="15">
        <v>3</v>
      </c>
      <c r="L230" s="15">
        <v>289</v>
      </c>
      <c r="M230" s="15">
        <v>98</v>
      </c>
    </row>
    <row r="231" spans="1:13" x14ac:dyDescent="0.25">
      <c r="A231" s="15" t="s">
        <v>96</v>
      </c>
      <c r="B231" s="15" t="s">
        <v>140</v>
      </c>
      <c r="C231" s="15" t="s">
        <v>169</v>
      </c>
      <c r="D231" s="15">
        <v>238</v>
      </c>
      <c r="E231" s="15">
        <v>210</v>
      </c>
      <c r="F231" s="15">
        <v>28</v>
      </c>
      <c r="H231" s="15">
        <v>1</v>
      </c>
      <c r="I231" s="15">
        <v>0</v>
      </c>
      <c r="J231" s="15">
        <v>209</v>
      </c>
      <c r="K231" s="15">
        <v>37</v>
      </c>
      <c r="L231" s="15">
        <v>69</v>
      </c>
      <c r="M231" s="15">
        <v>103</v>
      </c>
    </row>
    <row r="232" spans="1:13" x14ac:dyDescent="0.25">
      <c r="A232" s="15" t="s">
        <v>96</v>
      </c>
      <c r="B232" s="15" t="s">
        <v>140</v>
      </c>
      <c r="C232" s="15" t="s">
        <v>168</v>
      </c>
      <c r="D232" s="15">
        <v>265</v>
      </c>
      <c r="E232" s="15">
        <v>222</v>
      </c>
      <c r="F232" s="15">
        <v>43</v>
      </c>
      <c r="H232" s="15">
        <v>0</v>
      </c>
      <c r="I232" s="15">
        <v>2</v>
      </c>
      <c r="J232" s="15">
        <v>220</v>
      </c>
      <c r="K232" s="15">
        <v>76</v>
      </c>
      <c r="L232" s="15">
        <v>41</v>
      </c>
      <c r="M232" s="15">
        <v>103</v>
      </c>
    </row>
    <row r="233" spans="1:13" x14ac:dyDescent="0.25">
      <c r="A233" s="15" t="s">
        <v>96</v>
      </c>
      <c r="B233" s="15" t="s">
        <v>140</v>
      </c>
      <c r="C233" s="15" t="s">
        <v>167</v>
      </c>
      <c r="D233" s="15">
        <v>186</v>
      </c>
      <c r="E233" s="15">
        <v>160</v>
      </c>
      <c r="F233" s="15">
        <v>26</v>
      </c>
      <c r="H233" s="15">
        <v>0</v>
      </c>
      <c r="I233" s="15">
        <v>0</v>
      </c>
      <c r="J233" s="15">
        <v>160</v>
      </c>
      <c r="K233" s="15">
        <v>29</v>
      </c>
      <c r="L233" s="15">
        <v>53</v>
      </c>
      <c r="M233" s="15">
        <v>78</v>
      </c>
    </row>
    <row r="234" spans="1:13" x14ac:dyDescent="0.25">
      <c r="A234" s="15" t="s">
        <v>96</v>
      </c>
      <c r="B234" s="15" t="s">
        <v>141</v>
      </c>
      <c r="C234" s="15" t="s">
        <v>166</v>
      </c>
      <c r="D234" s="15">
        <v>1000</v>
      </c>
      <c r="E234" s="15">
        <v>836</v>
      </c>
      <c r="F234" s="15">
        <v>164</v>
      </c>
      <c r="H234" s="15">
        <v>0</v>
      </c>
      <c r="I234" s="15">
        <v>4</v>
      </c>
      <c r="J234" s="15">
        <v>832</v>
      </c>
      <c r="K234" s="15">
        <v>60</v>
      </c>
      <c r="L234" s="15">
        <v>293</v>
      </c>
      <c r="M234" s="15">
        <v>479</v>
      </c>
    </row>
    <row r="235" spans="1:13" x14ac:dyDescent="0.25">
      <c r="A235" s="15" t="s">
        <v>96</v>
      </c>
      <c r="B235" s="15" t="s">
        <v>141</v>
      </c>
      <c r="C235" s="15" t="s">
        <v>165</v>
      </c>
      <c r="D235" s="15">
        <v>655</v>
      </c>
      <c r="E235" s="15">
        <v>531</v>
      </c>
      <c r="F235" s="15">
        <v>124</v>
      </c>
      <c r="H235" s="15">
        <v>0</v>
      </c>
      <c r="I235" s="15">
        <v>3</v>
      </c>
      <c r="J235" s="15">
        <v>528</v>
      </c>
      <c r="K235" s="15">
        <v>53</v>
      </c>
      <c r="L235" s="15">
        <v>169</v>
      </c>
      <c r="M235" s="15">
        <v>306</v>
      </c>
    </row>
    <row r="236" spans="1:13" x14ac:dyDescent="0.25">
      <c r="A236" s="15" t="s">
        <v>96</v>
      </c>
      <c r="B236" s="15" t="s">
        <v>141</v>
      </c>
      <c r="C236" s="15" t="s">
        <v>164</v>
      </c>
      <c r="D236" s="15">
        <v>378</v>
      </c>
      <c r="E236" s="15">
        <v>288</v>
      </c>
      <c r="F236" s="15">
        <v>90</v>
      </c>
      <c r="H236" s="15">
        <v>0</v>
      </c>
      <c r="I236" s="15">
        <v>12</v>
      </c>
      <c r="J236" s="15">
        <v>276</v>
      </c>
      <c r="K236" s="15">
        <v>18</v>
      </c>
      <c r="L236" s="15">
        <v>86</v>
      </c>
      <c r="M236" s="15">
        <v>172</v>
      </c>
    </row>
    <row r="237" spans="1:13" x14ac:dyDescent="0.25">
      <c r="A237" s="15" t="s">
        <v>96</v>
      </c>
      <c r="B237" s="15" t="s">
        <v>142</v>
      </c>
      <c r="C237" s="15" t="s">
        <v>163</v>
      </c>
      <c r="D237" s="15">
        <v>791</v>
      </c>
      <c r="E237" s="15">
        <v>646</v>
      </c>
      <c r="F237" s="15">
        <v>145</v>
      </c>
      <c r="H237" s="15">
        <v>3</v>
      </c>
      <c r="I237" s="15">
        <v>1</v>
      </c>
      <c r="J237" s="15">
        <v>642</v>
      </c>
      <c r="K237" s="15">
        <v>129</v>
      </c>
      <c r="L237" s="15">
        <v>323</v>
      </c>
      <c r="M237" s="15">
        <v>190</v>
      </c>
    </row>
    <row r="238" spans="1:13" x14ac:dyDescent="0.25">
      <c r="A238" s="15" t="s">
        <v>96</v>
      </c>
      <c r="B238" s="15" t="s">
        <v>142</v>
      </c>
      <c r="C238" s="15" t="s">
        <v>162</v>
      </c>
      <c r="D238" s="15">
        <v>431</v>
      </c>
      <c r="E238" s="15">
        <v>362</v>
      </c>
      <c r="F238" s="15">
        <v>69</v>
      </c>
      <c r="H238" s="15">
        <v>4</v>
      </c>
      <c r="I238" s="15">
        <v>1</v>
      </c>
      <c r="J238" s="15">
        <v>357</v>
      </c>
      <c r="K238" s="15">
        <v>42</v>
      </c>
      <c r="L238" s="15">
        <v>209</v>
      </c>
      <c r="M238" s="15">
        <v>106</v>
      </c>
    </row>
    <row r="239" spans="1:13" x14ac:dyDescent="0.25">
      <c r="A239" s="15" t="s">
        <v>96</v>
      </c>
      <c r="B239" s="15" t="s">
        <v>142</v>
      </c>
      <c r="C239" s="15" t="s">
        <v>161</v>
      </c>
      <c r="D239" s="15">
        <v>479</v>
      </c>
      <c r="E239" s="15">
        <v>393</v>
      </c>
      <c r="F239" s="15">
        <v>86</v>
      </c>
      <c r="H239" s="15">
        <v>1</v>
      </c>
      <c r="I239" s="15">
        <v>4</v>
      </c>
      <c r="J239" s="15">
        <v>388</v>
      </c>
      <c r="K239" s="15">
        <v>71</v>
      </c>
      <c r="L239" s="15">
        <v>169</v>
      </c>
      <c r="M239" s="15">
        <v>148</v>
      </c>
    </row>
  </sheetData>
  <sortState ref="A3:M239">
    <sortCondition ref="A3:A239"/>
    <sortCondition ref="B3:B239"/>
    <sortCondition ref="C3:C239"/>
  </sortState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P239"/>
  <sheetViews>
    <sheetView workbookViewId="0">
      <selection activeCell="B143" sqref="B143:P143"/>
    </sheetView>
  </sheetViews>
  <sheetFormatPr baseColWidth="10" defaultColWidth="9.140625" defaultRowHeight="15" x14ac:dyDescent="0.25"/>
  <cols>
    <col min="1" max="1" width="33.28515625" bestFit="1" customWidth="1"/>
    <col min="2" max="2" width="14.5703125" bestFit="1" customWidth="1"/>
    <col min="3" max="3" width="18.5703125" bestFit="1" customWidth="1"/>
    <col min="4" max="4" width="15" bestFit="1" customWidth="1"/>
    <col min="5" max="5" width="15.28515625" bestFit="1" customWidth="1"/>
    <col min="6" max="6" width="10.85546875" bestFit="1" customWidth="1"/>
    <col min="7" max="7" width="17" bestFit="1" customWidth="1"/>
    <col min="8" max="8" width="6.5703125" bestFit="1" customWidth="1"/>
    <col min="9" max="9" width="5" bestFit="1" customWidth="1"/>
    <col min="10" max="10" width="17.140625" bestFit="1" customWidth="1"/>
    <col min="11" max="11" width="22.85546875" bestFit="1" customWidth="1"/>
    <col min="12" max="12" width="18.5703125" bestFit="1" customWidth="1"/>
    <col min="13" max="13" width="17.28515625" bestFit="1" customWidth="1"/>
    <col min="14" max="14" width="10.28515625" customWidth="1"/>
  </cols>
  <sheetData>
    <row r="1" spans="1:16" x14ac:dyDescent="0.25">
      <c r="K1" t="str">
        <f>Export!K1</f>
        <v>TAVINI HUIRAATIRA</v>
      </c>
      <c r="L1" t="str">
        <f>Export!L1</f>
        <v>TAHOERAA HUIRAATIRA</v>
      </c>
      <c r="M1" t="str">
        <f>Export!M1</f>
        <v>TAPURA HUIRAATIRA</v>
      </c>
      <c r="N1">
        <f>Export!N1</f>
        <v>0</v>
      </c>
      <c r="O1">
        <f>Export!O1</f>
        <v>0</v>
      </c>
      <c r="P1">
        <f>Export!P1</f>
        <v>0</v>
      </c>
    </row>
    <row r="2" spans="1:16" x14ac:dyDescent="0.25">
      <c r="A2" s="97" t="s">
        <v>0</v>
      </c>
      <c r="B2" s="97" t="s">
        <v>1</v>
      </c>
      <c r="C2" s="97" t="s">
        <v>2</v>
      </c>
      <c r="D2" s="97" t="s">
        <v>154</v>
      </c>
      <c r="E2" s="97" t="s">
        <v>155</v>
      </c>
      <c r="F2" s="97" t="s">
        <v>72</v>
      </c>
      <c r="G2" s="97" t="s">
        <v>73</v>
      </c>
      <c r="H2" s="97" t="s">
        <v>156</v>
      </c>
      <c r="I2" s="97" t="s">
        <v>157</v>
      </c>
      <c r="J2" s="97" t="s">
        <v>158</v>
      </c>
      <c r="K2" s="97" t="s">
        <v>159</v>
      </c>
      <c r="L2" s="97" t="s">
        <v>159</v>
      </c>
      <c r="M2" s="97" t="s">
        <v>159</v>
      </c>
      <c r="N2" s="97"/>
    </row>
    <row r="3" spans="1:16" x14ac:dyDescent="0.25">
      <c r="A3" t="s">
        <v>88</v>
      </c>
      <c r="B3" t="s">
        <v>5</v>
      </c>
      <c r="C3">
        <v>1</v>
      </c>
      <c r="D3">
        <f>SUMIFS(Export!D$3:D$239,Export!$B$3:$B$239,DATA!$B3,Export!$C$3:$C$239,DATA!$C3)</f>
        <v>1149</v>
      </c>
      <c r="E3">
        <f>SUMIFS(Export!E$3:E$239,Export!$B$3:$B$239,DATA!$B3,Export!$C$3:$C$239,DATA!$C3)</f>
        <v>629</v>
      </c>
      <c r="F3">
        <f>SUMIFS(Export!F$3:F$239,Export!$B$3:$B$239,DATA!$B3,Export!$C$3:$C$239,DATA!$C3)</f>
        <v>520</v>
      </c>
      <c r="G3">
        <f>SUMIFS(Export!G$3:G$239,Export!$B$3:$B$239,DATA!$B3,Export!$C$3:$C$239,DATA!$C3)</f>
        <v>0</v>
      </c>
      <c r="H3">
        <f>SUMIFS(Export!H$3:H$239,Export!$B$3:$B$239,DATA!$B3,Export!$C$3:$C$239,DATA!$C3)</f>
        <v>13</v>
      </c>
      <c r="I3">
        <f>SUMIFS(Export!I$3:I$239,Export!$B$3:$B$239,DATA!$B3,Export!$C$3:$C$239,DATA!$C3)</f>
        <v>3</v>
      </c>
      <c r="J3">
        <f>SUMIFS(Export!J$3:J$239,Export!$B$3:$B$239,DATA!$B3,Export!$C$3:$C$239,DATA!$C3)</f>
        <v>613</v>
      </c>
      <c r="K3">
        <f>SUMIFS(Export!K$3:K$239,Export!$B$3:$B$239,DATA!$B3,Export!$C$3:$C$239,DATA!$C3)</f>
        <v>111</v>
      </c>
      <c r="L3">
        <f>SUMIFS(Export!L$3:L$239,Export!$B$3:$B$239,DATA!$B3,Export!$C$3:$C$239,DATA!$C3)</f>
        <v>121</v>
      </c>
      <c r="M3">
        <f>SUMIFS(Export!M$3:M$239,Export!$B$3:$B$239,DATA!$B3,Export!$C$3:$C$239,DATA!$C3)</f>
        <v>381</v>
      </c>
      <c r="N3">
        <f>SUMIFS(Export!N$3:N$239,Export!$B$3:$B$239,DATA!$B3,Export!$C$3:$C$239,DATA!$C3)</f>
        <v>0</v>
      </c>
      <c r="O3">
        <f ca="1">SUMIFS(Export!O$3:O$239,Export!$B$3:$B$239,DATA!$B3,Export!$C$3:$C$239,DATA!$C3)</f>
        <v>0</v>
      </c>
      <c r="P3">
        <f ca="1">SUMIFS(Export!P$3:P$239,Export!$B$3:$B$239,DATA!$B3,Export!$C$3:$C$239,DATA!$C3)</f>
        <v>0</v>
      </c>
    </row>
    <row r="4" spans="1:16" x14ac:dyDescent="0.25">
      <c r="A4" t="s">
        <v>88</v>
      </c>
      <c r="B4" t="s">
        <v>5</v>
      </c>
      <c r="C4">
        <v>2</v>
      </c>
      <c r="D4">
        <f>SUMIFS(Export!D$3:D$239,Export!$B$3:$B$239,DATA!$B4,Export!$C$3:$C$239,DATA!$C4)</f>
        <v>1414</v>
      </c>
      <c r="E4">
        <f>SUMIFS(Export!E$3:E$239,Export!$B$3:$B$239,DATA!$B4,Export!$C$3:$C$239,DATA!$C4)</f>
        <v>783</v>
      </c>
      <c r="F4">
        <f>SUMIFS(Export!F$3:F$239,Export!$B$3:$B$239,DATA!$B4,Export!$C$3:$C$239,DATA!$C4)</f>
        <v>631</v>
      </c>
      <c r="G4">
        <f>SUMIFS(Export!G$3:G$239,Export!$B$3:$B$239,DATA!$B4,Export!$C$3:$C$239,DATA!$C4)</f>
        <v>0</v>
      </c>
      <c r="H4">
        <f>SUMIFS(Export!H$3:H$239,Export!$B$3:$B$239,DATA!$B4,Export!$C$3:$C$239,DATA!$C4)</f>
        <v>21</v>
      </c>
      <c r="I4">
        <f>SUMIFS(Export!I$3:I$239,Export!$B$3:$B$239,DATA!$B4,Export!$C$3:$C$239,DATA!$C4)</f>
        <v>6</v>
      </c>
      <c r="J4">
        <f>SUMIFS(Export!J$3:J$239,Export!$B$3:$B$239,DATA!$B4,Export!$C$3:$C$239,DATA!$C4)</f>
        <v>756</v>
      </c>
      <c r="K4">
        <f>SUMIFS(Export!K$3:K$239,Export!$B$3:$B$239,DATA!$B4,Export!$C$3:$C$239,DATA!$C4)</f>
        <v>131</v>
      </c>
      <c r="L4">
        <f>SUMIFS(Export!L$3:L$239,Export!$B$3:$B$239,DATA!$B4,Export!$C$3:$C$239,DATA!$C4)</f>
        <v>159</v>
      </c>
      <c r="M4">
        <f>SUMIFS(Export!M$3:M$239,Export!$B$3:$B$239,DATA!$B4,Export!$C$3:$C$239,DATA!$C4)</f>
        <v>466</v>
      </c>
      <c r="N4">
        <f>SUMIFS(Export!N$3:N$239,Export!$B$3:$B$239,DATA!$B4,Export!$C$3:$C$239,DATA!$C4)</f>
        <v>0</v>
      </c>
      <c r="O4">
        <f ca="1">SUMIFS(Export!O$3:O$239,Export!$B$3:$B$239,DATA!$B4,Export!$C$3:$C$239,DATA!$C4)</f>
        <v>0</v>
      </c>
      <c r="P4">
        <f ca="1">SUMIFS(Export!P$3:P$239,Export!$B$3:$B$239,DATA!$B4,Export!$C$3:$C$239,DATA!$C4)</f>
        <v>0</v>
      </c>
    </row>
    <row r="5" spans="1:16" x14ac:dyDescent="0.25">
      <c r="A5" t="s">
        <v>88</v>
      </c>
      <c r="B5" t="s">
        <v>5</v>
      </c>
      <c r="C5">
        <v>3</v>
      </c>
      <c r="D5">
        <f>SUMIFS(Export!D$3:D$239,Export!$B$3:$B$239,DATA!$B5,Export!$C$3:$C$239,DATA!$C5)</f>
        <v>975</v>
      </c>
      <c r="E5">
        <f>SUMIFS(Export!E$3:E$239,Export!$B$3:$B$239,DATA!$B5,Export!$C$3:$C$239,DATA!$C5)</f>
        <v>625</v>
      </c>
      <c r="F5">
        <f>SUMIFS(Export!F$3:F$239,Export!$B$3:$B$239,DATA!$B5,Export!$C$3:$C$239,DATA!$C5)</f>
        <v>350</v>
      </c>
      <c r="G5">
        <f>SUMIFS(Export!G$3:G$239,Export!$B$3:$B$239,DATA!$B5,Export!$C$3:$C$239,DATA!$C5)</f>
        <v>0</v>
      </c>
      <c r="H5">
        <f>SUMIFS(Export!H$3:H$239,Export!$B$3:$B$239,DATA!$B5,Export!$C$3:$C$239,DATA!$C5)</f>
        <v>8</v>
      </c>
      <c r="I5">
        <f>SUMIFS(Export!I$3:I$239,Export!$B$3:$B$239,DATA!$B5,Export!$C$3:$C$239,DATA!$C5)</f>
        <v>3</v>
      </c>
      <c r="J5">
        <f>SUMIFS(Export!J$3:J$239,Export!$B$3:$B$239,DATA!$B5,Export!$C$3:$C$239,DATA!$C5)</f>
        <v>614</v>
      </c>
      <c r="K5">
        <f>SUMIFS(Export!K$3:K$239,Export!$B$3:$B$239,DATA!$B5,Export!$C$3:$C$239,DATA!$C5)</f>
        <v>140</v>
      </c>
      <c r="L5">
        <f>SUMIFS(Export!L$3:L$239,Export!$B$3:$B$239,DATA!$B5,Export!$C$3:$C$239,DATA!$C5)</f>
        <v>308</v>
      </c>
      <c r="M5">
        <f>SUMIFS(Export!M$3:M$239,Export!$B$3:$B$239,DATA!$B5,Export!$C$3:$C$239,DATA!$C5)</f>
        <v>166</v>
      </c>
      <c r="N5">
        <f>SUMIFS(Export!N$3:N$239,Export!$B$3:$B$239,DATA!$B5,Export!$C$3:$C$239,DATA!$C5)</f>
        <v>0</v>
      </c>
      <c r="O5">
        <f ca="1">SUMIFS(Export!O$3:O$239,Export!$B$3:$B$239,DATA!$B5,Export!$C$3:$C$239,DATA!$C5)</f>
        <v>0</v>
      </c>
      <c r="P5">
        <f ca="1">SUMIFS(Export!P$3:P$239,Export!$B$3:$B$239,DATA!$B5,Export!$C$3:$C$239,DATA!$C5)</f>
        <v>0</v>
      </c>
    </row>
    <row r="6" spans="1:16" x14ac:dyDescent="0.25">
      <c r="A6" t="s">
        <v>88</v>
      </c>
      <c r="B6" t="s">
        <v>5</v>
      </c>
      <c r="C6">
        <v>4</v>
      </c>
      <c r="D6">
        <f>SUMIFS(Export!D$3:D$239,Export!$B$3:$B$239,DATA!$B6,Export!$C$3:$C$239,DATA!$C6)</f>
        <v>1119</v>
      </c>
      <c r="E6">
        <f>SUMIFS(Export!E$3:E$239,Export!$B$3:$B$239,DATA!$B6,Export!$C$3:$C$239,DATA!$C6)</f>
        <v>663</v>
      </c>
      <c r="F6">
        <f>SUMIFS(Export!F$3:F$239,Export!$B$3:$B$239,DATA!$B6,Export!$C$3:$C$239,DATA!$C6)</f>
        <v>456</v>
      </c>
      <c r="G6">
        <f>SUMIFS(Export!G$3:G$239,Export!$B$3:$B$239,DATA!$B6,Export!$C$3:$C$239,DATA!$C6)</f>
        <v>0</v>
      </c>
      <c r="H6">
        <f>SUMIFS(Export!H$3:H$239,Export!$B$3:$B$239,DATA!$B6,Export!$C$3:$C$239,DATA!$C6)</f>
        <v>10</v>
      </c>
      <c r="I6">
        <f>SUMIFS(Export!I$3:I$239,Export!$B$3:$B$239,DATA!$B6,Export!$C$3:$C$239,DATA!$C6)</f>
        <v>5</v>
      </c>
      <c r="J6">
        <f>SUMIFS(Export!J$3:J$239,Export!$B$3:$B$239,DATA!$B6,Export!$C$3:$C$239,DATA!$C6)</f>
        <v>648</v>
      </c>
      <c r="K6">
        <f>SUMIFS(Export!K$3:K$239,Export!$B$3:$B$239,DATA!$B6,Export!$C$3:$C$239,DATA!$C6)</f>
        <v>98</v>
      </c>
      <c r="L6">
        <f>SUMIFS(Export!L$3:L$239,Export!$B$3:$B$239,DATA!$B6,Export!$C$3:$C$239,DATA!$C6)</f>
        <v>128</v>
      </c>
      <c r="M6">
        <f>SUMIFS(Export!M$3:M$239,Export!$B$3:$B$239,DATA!$B6,Export!$C$3:$C$239,DATA!$C6)</f>
        <v>422</v>
      </c>
      <c r="N6">
        <f>SUMIFS(Export!N$3:N$239,Export!$B$3:$B$239,DATA!$B6,Export!$C$3:$C$239,DATA!$C6)</f>
        <v>0</v>
      </c>
      <c r="O6">
        <f ca="1">SUMIFS(Export!O$3:O$239,Export!$B$3:$B$239,DATA!$B6,Export!$C$3:$C$239,DATA!$C6)</f>
        <v>0</v>
      </c>
      <c r="P6">
        <f ca="1">SUMIFS(Export!P$3:P$239,Export!$B$3:$B$239,DATA!$B6,Export!$C$3:$C$239,DATA!$C6)</f>
        <v>0</v>
      </c>
    </row>
    <row r="7" spans="1:16" x14ac:dyDescent="0.25">
      <c r="A7" t="s">
        <v>88</v>
      </c>
      <c r="B7" t="s">
        <v>5</v>
      </c>
      <c r="C7">
        <v>5</v>
      </c>
      <c r="D7">
        <f>SUMIFS(Export!D$3:D$239,Export!$B$3:$B$239,DATA!$B7,Export!$C$3:$C$239,DATA!$C7)</f>
        <v>1675</v>
      </c>
      <c r="E7">
        <f>SUMIFS(Export!E$3:E$239,Export!$B$3:$B$239,DATA!$B7,Export!$C$3:$C$239,DATA!$C7)</f>
        <v>1021</v>
      </c>
      <c r="F7">
        <f>SUMIFS(Export!F$3:F$239,Export!$B$3:$B$239,DATA!$B7,Export!$C$3:$C$239,DATA!$C7)</f>
        <v>654</v>
      </c>
      <c r="G7">
        <f>SUMIFS(Export!G$3:G$239,Export!$B$3:$B$239,DATA!$B7,Export!$C$3:$C$239,DATA!$C7)</f>
        <v>0</v>
      </c>
      <c r="H7">
        <f>SUMIFS(Export!H$3:H$239,Export!$B$3:$B$239,DATA!$B7,Export!$C$3:$C$239,DATA!$C7)</f>
        <v>23</v>
      </c>
      <c r="I7">
        <f>SUMIFS(Export!I$3:I$239,Export!$B$3:$B$239,DATA!$B7,Export!$C$3:$C$239,DATA!$C7)</f>
        <v>6</v>
      </c>
      <c r="J7">
        <f>SUMIFS(Export!J$3:J$239,Export!$B$3:$B$239,DATA!$B7,Export!$C$3:$C$239,DATA!$C7)</f>
        <v>992</v>
      </c>
      <c r="K7">
        <f>SUMIFS(Export!K$3:K$239,Export!$B$3:$B$239,DATA!$B7,Export!$C$3:$C$239,DATA!$C7)</f>
        <v>246</v>
      </c>
      <c r="L7">
        <f>SUMIFS(Export!L$3:L$239,Export!$B$3:$B$239,DATA!$B7,Export!$C$3:$C$239,DATA!$C7)</f>
        <v>272</v>
      </c>
      <c r="M7">
        <f>SUMIFS(Export!M$3:M$239,Export!$B$3:$B$239,DATA!$B7,Export!$C$3:$C$239,DATA!$C7)</f>
        <v>474</v>
      </c>
      <c r="N7">
        <f>SUMIFS(Export!N$3:N$239,Export!$B$3:$B$239,DATA!$B7,Export!$C$3:$C$239,DATA!$C7)</f>
        <v>0</v>
      </c>
      <c r="O7">
        <f ca="1">SUMIFS(Export!O$3:O$239,Export!$B$3:$B$239,DATA!$B7,Export!$C$3:$C$239,DATA!$C7)</f>
        <v>0</v>
      </c>
      <c r="P7">
        <f ca="1">SUMIFS(Export!P$3:P$239,Export!$B$3:$B$239,DATA!$B7,Export!$C$3:$C$239,DATA!$C7)</f>
        <v>0</v>
      </c>
    </row>
    <row r="8" spans="1:16" x14ac:dyDescent="0.25">
      <c r="A8" t="s">
        <v>88</v>
      </c>
      <c r="B8" t="s">
        <v>5</v>
      </c>
      <c r="C8">
        <v>6</v>
      </c>
      <c r="D8">
        <f>SUMIFS(Export!D$3:D$239,Export!$B$3:$B$239,DATA!$B8,Export!$C$3:$C$239,DATA!$C8)</f>
        <v>1216</v>
      </c>
      <c r="E8">
        <f>SUMIFS(Export!E$3:E$239,Export!$B$3:$B$239,DATA!$B8,Export!$C$3:$C$239,DATA!$C8)</f>
        <v>718</v>
      </c>
      <c r="F8">
        <f>SUMIFS(Export!F$3:F$239,Export!$B$3:$B$239,DATA!$B8,Export!$C$3:$C$239,DATA!$C8)</f>
        <v>498</v>
      </c>
      <c r="G8">
        <f>SUMIFS(Export!G$3:G$239,Export!$B$3:$B$239,DATA!$B8,Export!$C$3:$C$239,DATA!$C8)</f>
        <v>0</v>
      </c>
      <c r="H8">
        <f>SUMIFS(Export!H$3:H$239,Export!$B$3:$B$239,DATA!$B8,Export!$C$3:$C$239,DATA!$C8)</f>
        <v>7</v>
      </c>
      <c r="I8">
        <f>SUMIFS(Export!I$3:I$239,Export!$B$3:$B$239,DATA!$B8,Export!$C$3:$C$239,DATA!$C8)</f>
        <v>1</v>
      </c>
      <c r="J8">
        <f>SUMIFS(Export!J$3:J$239,Export!$B$3:$B$239,DATA!$B8,Export!$C$3:$C$239,DATA!$C8)</f>
        <v>710</v>
      </c>
      <c r="K8">
        <f>SUMIFS(Export!K$3:K$239,Export!$B$3:$B$239,DATA!$B8,Export!$C$3:$C$239,DATA!$C8)</f>
        <v>163</v>
      </c>
      <c r="L8">
        <f>SUMIFS(Export!L$3:L$239,Export!$B$3:$B$239,DATA!$B8,Export!$C$3:$C$239,DATA!$C8)</f>
        <v>210</v>
      </c>
      <c r="M8">
        <f>SUMIFS(Export!M$3:M$239,Export!$B$3:$B$239,DATA!$B8,Export!$C$3:$C$239,DATA!$C8)</f>
        <v>337</v>
      </c>
      <c r="N8">
        <f>SUMIFS(Export!N$3:N$239,Export!$B$3:$B$239,DATA!$B8,Export!$C$3:$C$239,DATA!$C8)</f>
        <v>0</v>
      </c>
      <c r="O8">
        <f ca="1">SUMIFS(Export!O$3:O$239,Export!$B$3:$B$239,DATA!$B8,Export!$C$3:$C$239,DATA!$C8)</f>
        <v>0</v>
      </c>
      <c r="P8">
        <f ca="1">SUMIFS(Export!P$3:P$239,Export!$B$3:$B$239,DATA!$B8,Export!$C$3:$C$239,DATA!$C8)</f>
        <v>0</v>
      </c>
    </row>
    <row r="9" spans="1:16" x14ac:dyDescent="0.25">
      <c r="A9" t="s">
        <v>88</v>
      </c>
      <c r="B9" t="s">
        <v>6</v>
      </c>
      <c r="C9" t="s">
        <v>306</v>
      </c>
      <c r="D9">
        <f>SUMIFS(Export!D$3:D$239,Export!$B$3:$B$239,DATA!$B9,Export!$C$3:$C$239,DATA!$C9)</f>
        <v>1224</v>
      </c>
      <c r="E9">
        <f>SUMIFS(Export!E$3:E$239,Export!$B$3:$B$239,DATA!$B9,Export!$C$3:$C$239,DATA!$C9)</f>
        <v>855</v>
      </c>
      <c r="F9">
        <f>SUMIFS(Export!F$3:F$239,Export!$B$3:$B$239,DATA!$B9,Export!$C$3:$C$239,DATA!$C9)</f>
        <v>369</v>
      </c>
      <c r="G9">
        <f>SUMIFS(Export!G$3:G$239,Export!$B$3:$B$239,DATA!$B9,Export!$C$3:$C$239,DATA!$C9)</f>
        <v>0</v>
      </c>
      <c r="H9">
        <f>SUMIFS(Export!H$3:H$239,Export!$B$3:$B$239,DATA!$B9,Export!$C$3:$C$239,DATA!$C9)</f>
        <v>4</v>
      </c>
      <c r="I9">
        <f>SUMIFS(Export!I$3:I$239,Export!$B$3:$B$239,DATA!$B9,Export!$C$3:$C$239,DATA!$C9)</f>
        <v>4</v>
      </c>
      <c r="J9">
        <f>SUMIFS(Export!J$3:J$239,Export!$B$3:$B$239,DATA!$B9,Export!$C$3:$C$239,DATA!$C9)</f>
        <v>847</v>
      </c>
      <c r="K9">
        <f>SUMIFS(Export!K$3:K$239,Export!$B$3:$B$239,DATA!$B9,Export!$C$3:$C$239,DATA!$C9)</f>
        <v>224</v>
      </c>
      <c r="L9">
        <f>SUMIFS(Export!L$3:L$239,Export!$B$3:$B$239,DATA!$B9,Export!$C$3:$C$239,DATA!$C9)</f>
        <v>292</v>
      </c>
      <c r="M9">
        <f>SUMIFS(Export!M$3:M$239,Export!$B$3:$B$239,DATA!$B9,Export!$C$3:$C$239,DATA!$C9)</f>
        <v>331</v>
      </c>
      <c r="N9">
        <f>SUMIFS(Export!N$3:N$239,Export!$B$3:$B$239,DATA!$B9,Export!$C$3:$C$239,DATA!$C9)</f>
        <v>0</v>
      </c>
      <c r="O9">
        <f ca="1">SUMIFS(Export!O$3:O$239,Export!$B$3:$B$239,DATA!$B9,Export!$C$3:$C$239,DATA!$C9)</f>
        <v>0</v>
      </c>
      <c r="P9">
        <f ca="1">SUMIFS(Export!P$3:P$239,Export!$B$3:$B$239,DATA!$B9,Export!$C$3:$C$239,DATA!$C9)</f>
        <v>0</v>
      </c>
    </row>
    <row r="10" spans="1:16" x14ac:dyDescent="0.25">
      <c r="A10" t="s">
        <v>88</v>
      </c>
      <c r="B10" t="s">
        <v>6</v>
      </c>
      <c r="C10" t="s">
        <v>160</v>
      </c>
      <c r="D10">
        <f>SUMIFS(Export!D$3:D$239,Export!$B$3:$B$239,DATA!$B10,Export!$C$3:$C$239,DATA!$C10)</f>
        <v>245</v>
      </c>
      <c r="E10">
        <f>SUMIFS(Export!E$3:E$239,Export!$B$3:$B$239,DATA!$B10,Export!$C$3:$C$239,DATA!$C10)</f>
        <v>208</v>
      </c>
      <c r="F10">
        <f>SUMIFS(Export!F$3:F$239,Export!$B$3:$B$239,DATA!$B10,Export!$C$3:$C$239,DATA!$C10)</f>
        <v>37</v>
      </c>
      <c r="G10">
        <f>SUMIFS(Export!G$3:G$239,Export!$B$3:$B$239,DATA!$B10,Export!$C$3:$C$239,DATA!$C10)</f>
        <v>0</v>
      </c>
      <c r="H10">
        <f>SUMIFS(Export!H$3:H$239,Export!$B$3:$B$239,DATA!$B10,Export!$C$3:$C$239,DATA!$C10)</f>
        <v>0</v>
      </c>
      <c r="I10">
        <f>SUMIFS(Export!I$3:I$239,Export!$B$3:$B$239,DATA!$B10,Export!$C$3:$C$239,DATA!$C10)</f>
        <v>0</v>
      </c>
      <c r="J10">
        <f>SUMIFS(Export!J$3:J$239,Export!$B$3:$B$239,DATA!$B10,Export!$C$3:$C$239,DATA!$C10)</f>
        <v>208</v>
      </c>
      <c r="K10">
        <f>SUMIFS(Export!K$3:K$239,Export!$B$3:$B$239,DATA!$B10,Export!$C$3:$C$239,DATA!$C10)</f>
        <v>4</v>
      </c>
      <c r="L10">
        <f>SUMIFS(Export!L$3:L$239,Export!$B$3:$B$239,DATA!$B10,Export!$C$3:$C$239,DATA!$C10)</f>
        <v>77</v>
      </c>
      <c r="M10">
        <f>SUMIFS(Export!M$3:M$239,Export!$B$3:$B$239,DATA!$B10,Export!$C$3:$C$239,DATA!$C10)</f>
        <v>127</v>
      </c>
      <c r="N10">
        <f>SUMIFS(Export!N$3:N$239,Export!$B$3:$B$239,DATA!$B10,Export!$C$3:$C$239,DATA!$C10)</f>
        <v>0</v>
      </c>
      <c r="O10">
        <f ca="1">SUMIFS(Export!O$3:O$239,Export!$B$3:$B$239,DATA!$B10,Export!$C$3:$C$239,DATA!$C10)</f>
        <v>0</v>
      </c>
      <c r="P10">
        <f ca="1">SUMIFS(Export!P$3:P$239,Export!$B$3:$B$239,DATA!$B10,Export!$C$3:$C$239,DATA!$C10)</f>
        <v>0</v>
      </c>
    </row>
    <row r="11" spans="1:16" x14ac:dyDescent="0.25">
      <c r="A11" t="s">
        <v>88</v>
      </c>
      <c r="B11" t="s">
        <v>6</v>
      </c>
      <c r="C11" t="s">
        <v>305</v>
      </c>
      <c r="D11">
        <f>SUMIFS(Export!D$3:D$239,Export!$B$3:$B$239,DATA!$B11,Export!$C$3:$C$239,DATA!$C11)</f>
        <v>1567</v>
      </c>
      <c r="E11">
        <f>SUMIFS(Export!E$3:E$239,Export!$B$3:$B$239,DATA!$B11,Export!$C$3:$C$239,DATA!$C11)</f>
        <v>1197</v>
      </c>
      <c r="F11">
        <f>SUMIFS(Export!F$3:F$239,Export!$B$3:$B$239,DATA!$B11,Export!$C$3:$C$239,DATA!$C11)</f>
        <v>370</v>
      </c>
      <c r="G11">
        <f>SUMIFS(Export!G$3:G$239,Export!$B$3:$B$239,DATA!$B11,Export!$C$3:$C$239,DATA!$C11)</f>
        <v>0</v>
      </c>
      <c r="H11">
        <f>SUMIFS(Export!H$3:H$239,Export!$B$3:$B$239,DATA!$B11,Export!$C$3:$C$239,DATA!$C11)</f>
        <v>3</v>
      </c>
      <c r="I11">
        <f>SUMIFS(Export!I$3:I$239,Export!$B$3:$B$239,DATA!$B11,Export!$C$3:$C$239,DATA!$C11)</f>
        <v>5</v>
      </c>
      <c r="J11">
        <f>SUMIFS(Export!J$3:J$239,Export!$B$3:$B$239,DATA!$B11,Export!$C$3:$C$239,DATA!$C11)</f>
        <v>1189</v>
      </c>
      <c r="K11">
        <f>SUMIFS(Export!K$3:K$239,Export!$B$3:$B$239,DATA!$B11,Export!$C$3:$C$239,DATA!$C11)</f>
        <v>322</v>
      </c>
      <c r="L11">
        <f>SUMIFS(Export!L$3:L$239,Export!$B$3:$B$239,DATA!$B11,Export!$C$3:$C$239,DATA!$C11)</f>
        <v>346</v>
      </c>
      <c r="M11">
        <f>SUMIFS(Export!M$3:M$239,Export!$B$3:$B$239,DATA!$B11,Export!$C$3:$C$239,DATA!$C11)</f>
        <v>521</v>
      </c>
      <c r="N11">
        <f>SUMIFS(Export!N$3:N$239,Export!$B$3:$B$239,DATA!$B11,Export!$C$3:$C$239,DATA!$C11)</f>
        <v>0</v>
      </c>
      <c r="O11">
        <f ca="1">SUMIFS(Export!O$3:O$239,Export!$B$3:$B$239,DATA!$B11,Export!$C$3:$C$239,DATA!$C11)</f>
        <v>0</v>
      </c>
      <c r="P11">
        <f ca="1">SUMIFS(Export!P$3:P$239,Export!$B$3:$B$239,DATA!$B11,Export!$C$3:$C$239,DATA!$C11)</f>
        <v>0</v>
      </c>
    </row>
    <row r="12" spans="1:16" x14ac:dyDescent="0.25">
      <c r="A12" t="s">
        <v>88</v>
      </c>
      <c r="B12" t="s">
        <v>6</v>
      </c>
      <c r="C12" t="s">
        <v>304</v>
      </c>
      <c r="D12">
        <f>SUMIFS(Export!D$3:D$239,Export!$B$3:$B$239,DATA!$B12,Export!$C$3:$C$239,DATA!$C12)</f>
        <v>2176</v>
      </c>
      <c r="E12">
        <f>SUMIFS(Export!E$3:E$239,Export!$B$3:$B$239,DATA!$B12,Export!$C$3:$C$239,DATA!$C12)</f>
        <v>1438</v>
      </c>
      <c r="F12">
        <f>SUMIFS(Export!F$3:F$239,Export!$B$3:$B$239,DATA!$B12,Export!$C$3:$C$239,DATA!$C12)</f>
        <v>738</v>
      </c>
      <c r="G12">
        <f>SUMIFS(Export!G$3:G$239,Export!$B$3:$B$239,DATA!$B12,Export!$C$3:$C$239,DATA!$C12)</f>
        <v>0</v>
      </c>
      <c r="H12">
        <f>SUMIFS(Export!H$3:H$239,Export!$B$3:$B$239,DATA!$B12,Export!$C$3:$C$239,DATA!$C12)</f>
        <v>14</v>
      </c>
      <c r="I12">
        <f>SUMIFS(Export!I$3:I$239,Export!$B$3:$B$239,DATA!$B12,Export!$C$3:$C$239,DATA!$C12)</f>
        <v>12</v>
      </c>
      <c r="J12">
        <f>SUMIFS(Export!J$3:J$239,Export!$B$3:$B$239,DATA!$B12,Export!$C$3:$C$239,DATA!$C12)</f>
        <v>1412</v>
      </c>
      <c r="K12">
        <f>SUMIFS(Export!K$3:K$239,Export!$B$3:$B$239,DATA!$B12,Export!$C$3:$C$239,DATA!$C12)</f>
        <v>278</v>
      </c>
      <c r="L12">
        <f>SUMIFS(Export!L$3:L$239,Export!$B$3:$B$239,DATA!$B12,Export!$C$3:$C$239,DATA!$C12)</f>
        <v>645</v>
      </c>
      <c r="M12">
        <f>SUMIFS(Export!M$3:M$239,Export!$B$3:$B$239,DATA!$B12,Export!$C$3:$C$239,DATA!$C12)</f>
        <v>489</v>
      </c>
      <c r="N12">
        <f>SUMIFS(Export!N$3:N$239,Export!$B$3:$B$239,DATA!$B12,Export!$C$3:$C$239,DATA!$C12)</f>
        <v>0</v>
      </c>
      <c r="O12">
        <f ca="1">SUMIFS(Export!O$3:O$239,Export!$B$3:$B$239,DATA!$B12,Export!$C$3:$C$239,DATA!$C12)</f>
        <v>0</v>
      </c>
      <c r="P12">
        <f ca="1">SUMIFS(Export!P$3:P$239,Export!$B$3:$B$239,DATA!$B12,Export!$C$3:$C$239,DATA!$C12)</f>
        <v>0</v>
      </c>
    </row>
    <row r="13" spans="1:16" x14ac:dyDescent="0.25">
      <c r="A13" t="s">
        <v>88</v>
      </c>
      <c r="B13" t="s">
        <v>6</v>
      </c>
      <c r="C13" t="s">
        <v>303</v>
      </c>
      <c r="D13">
        <f>SUMIFS(Export!D$3:D$239,Export!$B$3:$B$239,DATA!$B13,Export!$C$3:$C$239,DATA!$C13)</f>
        <v>1588</v>
      </c>
      <c r="E13">
        <f>SUMIFS(Export!E$3:E$239,Export!$B$3:$B$239,DATA!$B13,Export!$C$3:$C$239,DATA!$C13)</f>
        <v>1154</v>
      </c>
      <c r="F13">
        <f>SUMIFS(Export!F$3:F$239,Export!$B$3:$B$239,DATA!$B13,Export!$C$3:$C$239,DATA!$C13)</f>
        <v>434</v>
      </c>
      <c r="G13">
        <f>SUMIFS(Export!G$3:G$239,Export!$B$3:$B$239,DATA!$B13,Export!$C$3:$C$239,DATA!$C13)</f>
        <v>0</v>
      </c>
      <c r="H13">
        <f>SUMIFS(Export!H$3:H$239,Export!$B$3:$B$239,DATA!$B13,Export!$C$3:$C$239,DATA!$C13)</f>
        <v>8</v>
      </c>
      <c r="I13">
        <f>SUMIFS(Export!I$3:I$239,Export!$B$3:$B$239,DATA!$B13,Export!$C$3:$C$239,DATA!$C13)</f>
        <v>6</v>
      </c>
      <c r="J13">
        <f>SUMIFS(Export!J$3:J$239,Export!$B$3:$B$239,DATA!$B13,Export!$C$3:$C$239,DATA!$C13)</f>
        <v>1140</v>
      </c>
      <c r="K13">
        <f>SUMIFS(Export!K$3:K$239,Export!$B$3:$B$239,DATA!$B13,Export!$C$3:$C$239,DATA!$C13)</f>
        <v>320</v>
      </c>
      <c r="L13">
        <f>SUMIFS(Export!L$3:L$239,Export!$B$3:$B$239,DATA!$B13,Export!$C$3:$C$239,DATA!$C13)</f>
        <v>341</v>
      </c>
      <c r="M13">
        <f>SUMIFS(Export!M$3:M$239,Export!$B$3:$B$239,DATA!$B13,Export!$C$3:$C$239,DATA!$C13)</f>
        <v>479</v>
      </c>
      <c r="N13">
        <f>SUMIFS(Export!N$3:N$239,Export!$B$3:$B$239,DATA!$B13,Export!$C$3:$C$239,DATA!$C13)</f>
        <v>0</v>
      </c>
      <c r="O13">
        <f ca="1">SUMIFS(Export!O$3:O$239,Export!$B$3:$B$239,DATA!$B13,Export!$C$3:$C$239,DATA!$C13)</f>
        <v>0</v>
      </c>
      <c r="P13">
        <f ca="1">SUMIFS(Export!P$3:P$239,Export!$B$3:$B$239,DATA!$B13,Export!$C$3:$C$239,DATA!$C13)</f>
        <v>0</v>
      </c>
    </row>
    <row r="14" spans="1:16" x14ac:dyDescent="0.25">
      <c r="A14" t="s">
        <v>88</v>
      </c>
      <c r="B14" t="s">
        <v>6</v>
      </c>
      <c r="C14" t="s">
        <v>302</v>
      </c>
      <c r="D14">
        <f>SUMIFS(Export!D$3:D$239,Export!$B$3:$B$239,DATA!$B14,Export!$C$3:$C$239,DATA!$C14)</f>
        <v>1737</v>
      </c>
      <c r="E14">
        <f>SUMIFS(Export!E$3:E$239,Export!$B$3:$B$239,DATA!$B14,Export!$C$3:$C$239,DATA!$C14)</f>
        <v>1190</v>
      </c>
      <c r="F14">
        <f>SUMIFS(Export!F$3:F$239,Export!$B$3:$B$239,DATA!$B14,Export!$C$3:$C$239,DATA!$C14)</f>
        <v>547</v>
      </c>
      <c r="G14">
        <f>SUMIFS(Export!G$3:G$239,Export!$B$3:$B$239,DATA!$B14,Export!$C$3:$C$239,DATA!$C14)</f>
        <v>0</v>
      </c>
      <c r="H14">
        <f>SUMIFS(Export!H$3:H$239,Export!$B$3:$B$239,DATA!$B14,Export!$C$3:$C$239,DATA!$C14)</f>
        <v>8</v>
      </c>
      <c r="I14">
        <f>SUMIFS(Export!I$3:I$239,Export!$B$3:$B$239,DATA!$B14,Export!$C$3:$C$239,DATA!$C14)</f>
        <v>8</v>
      </c>
      <c r="J14">
        <f>SUMIFS(Export!J$3:J$239,Export!$B$3:$B$239,DATA!$B14,Export!$C$3:$C$239,DATA!$C14)</f>
        <v>1174</v>
      </c>
      <c r="K14">
        <f>SUMIFS(Export!K$3:K$239,Export!$B$3:$B$239,DATA!$B14,Export!$C$3:$C$239,DATA!$C14)</f>
        <v>190</v>
      </c>
      <c r="L14">
        <f>SUMIFS(Export!L$3:L$239,Export!$B$3:$B$239,DATA!$B14,Export!$C$3:$C$239,DATA!$C14)</f>
        <v>463</v>
      </c>
      <c r="M14">
        <f>SUMIFS(Export!M$3:M$239,Export!$B$3:$B$239,DATA!$B14,Export!$C$3:$C$239,DATA!$C14)</f>
        <v>521</v>
      </c>
      <c r="N14">
        <f>SUMIFS(Export!N$3:N$239,Export!$B$3:$B$239,DATA!$B14,Export!$C$3:$C$239,DATA!$C14)</f>
        <v>0</v>
      </c>
      <c r="O14">
        <f ca="1">SUMIFS(Export!O$3:O$239,Export!$B$3:$B$239,DATA!$B14,Export!$C$3:$C$239,DATA!$C14)</f>
        <v>0</v>
      </c>
      <c r="P14">
        <f ca="1">SUMIFS(Export!P$3:P$239,Export!$B$3:$B$239,DATA!$B14,Export!$C$3:$C$239,DATA!$C14)</f>
        <v>0</v>
      </c>
    </row>
    <row r="15" spans="1:16" x14ac:dyDescent="0.25">
      <c r="A15" t="s">
        <v>88</v>
      </c>
      <c r="B15" t="s">
        <v>6</v>
      </c>
      <c r="C15" t="s">
        <v>301</v>
      </c>
      <c r="D15">
        <f>SUMIFS(Export!D$3:D$239,Export!$B$3:$B$239,DATA!$B15,Export!$C$3:$C$239,DATA!$C15)</f>
        <v>930</v>
      </c>
      <c r="E15">
        <f>SUMIFS(Export!E$3:E$239,Export!$B$3:$B$239,DATA!$B15,Export!$C$3:$C$239,DATA!$C15)</f>
        <v>612</v>
      </c>
      <c r="F15">
        <f>SUMIFS(Export!F$3:F$239,Export!$B$3:$B$239,DATA!$B15,Export!$C$3:$C$239,DATA!$C15)</f>
        <v>318</v>
      </c>
      <c r="G15">
        <f>SUMIFS(Export!G$3:G$239,Export!$B$3:$B$239,DATA!$B15,Export!$C$3:$C$239,DATA!$C15)</f>
        <v>0</v>
      </c>
      <c r="H15">
        <f>SUMIFS(Export!H$3:H$239,Export!$B$3:$B$239,DATA!$B15,Export!$C$3:$C$239,DATA!$C15)</f>
        <v>2</v>
      </c>
      <c r="I15">
        <f>SUMIFS(Export!I$3:I$239,Export!$B$3:$B$239,DATA!$B15,Export!$C$3:$C$239,DATA!$C15)</f>
        <v>3</v>
      </c>
      <c r="J15">
        <f>SUMIFS(Export!J$3:J$239,Export!$B$3:$B$239,DATA!$B15,Export!$C$3:$C$239,DATA!$C15)</f>
        <v>607</v>
      </c>
      <c r="K15">
        <f>SUMIFS(Export!K$3:K$239,Export!$B$3:$B$239,DATA!$B15,Export!$C$3:$C$239,DATA!$C15)</f>
        <v>170</v>
      </c>
      <c r="L15">
        <f>SUMIFS(Export!L$3:L$239,Export!$B$3:$B$239,DATA!$B15,Export!$C$3:$C$239,DATA!$C15)</f>
        <v>296</v>
      </c>
      <c r="M15">
        <f>SUMIFS(Export!M$3:M$239,Export!$B$3:$B$239,DATA!$B15,Export!$C$3:$C$239,DATA!$C15)</f>
        <v>141</v>
      </c>
      <c r="N15">
        <f>SUMIFS(Export!N$3:N$239,Export!$B$3:$B$239,DATA!$B15,Export!$C$3:$C$239,DATA!$C15)</f>
        <v>0</v>
      </c>
      <c r="O15">
        <f ca="1">SUMIFS(Export!O$3:O$239,Export!$B$3:$B$239,DATA!$B15,Export!$C$3:$C$239,DATA!$C15)</f>
        <v>0</v>
      </c>
      <c r="P15">
        <f ca="1">SUMIFS(Export!P$3:P$239,Export!$B$3:$B$239,DATA!$B15,Export!$C$3:$C$239,DATA!$C15)</f>
        <v>0</v>
      </c>
    </row>
    <row r="16" spans="1:16" x14ac:dyDescent="0.25">
      <c r="A16" t="s">
        <v>88</v>
      </c>
      <c r="B16" t="s">
        <v>6</v>
      </c>
      <c r="C16" t="s">
        <v>291</v>
      </c>
      <c r="D16">
        <f>SUMIFS(Export!D$3:D$239,Export!$B$3:$B$239,DATA!$B16,Export!$C$3:$C$239,DATA!$C16)</f>
        <v>1008</v>
      </c>
      <c r="E16">
        <f>SUMIFS(Export!E$3:E$239,Export!$B$3:$B$239,DATA!$B16,Export!$C$3:$C$239,DATA!$C16)</f>
        <v>723</v>
      </c>
      <c r="F16">
        <f>SUMIFS(Export!F$3:F$239,Export!$B$3:$B$239,DATA!$B16,Export!$C$3:$C$239,DATA!$C16)</f>
        <v>285</v>
      </c>
      <c r="G16">
        <f>SUMIFS(Export!G$3:G$239,Export!$B$3:$B$239,DATA!$B16,Export!$C$3:$C$239,DATA!$C16)</f>
        <v>0</v>
      </c>
      <c r="H16">
        <f>SUMIFS(Export!H$3:H$239,Export!$B$3:$B$239,DATA!$B16,Export!$C$3:$C$239,DATA!$C16)</f>
        <v>5</v>
      </c>
      <c r="I16">
        <f>SUMIFS(Export!I$3:I$239,Export!$B$3:$B$239,DATA!$B16,Export!$C$3:$C$239,DATA!$C16)</f>
        <v>4</v>
      </c>
      <c r="J16">
        <f>SUMIFS(Export!J$3:J$239,Export!$B$3:$B$239,DATA!$B16,Export!$C$3:$C$239,DATA!$C16)</f>
        <v>714</v>
      </c>
      <c r="K16">
        <f>SUMIFS(Export!K$3:K$239,Export!$B$3:$B$239,DATA!$B16,Export!$C$3:$C$239,DATA!$C16)</f>
        <v>248</v>
      </c>
      <c r="L16">
        <f>SUMIFS(Export!L$3:L$239,Export!$B$3:$B$239,DATA!$B16,Export!$C$3:$C$239,DATA!$C16)</f>
        <v>292</v>
      </c>
      <c r="M16">
        <f>SUMIFS(Export!M$3:M$239,Export!$B$3:$B$239,DATA!$B16,Export!$C$3:$C$239,DATA!$C16)</f>
        <v>174</v>
      </c>
      <c r="N16">
        <f>SUMIFS(Export!N$3:N$239,Export!$B$3:$B$239,DATA!$B16,Export!$C$3:$C$239,DATA!$C16)</f>
        <v>0</v>
      </c>
      <c r="O16">
        <f ca="1">SUMIFS(Export!O$3:O$239,Export!$B$3:$B$239,DATA!$B16,Export!$C$3:$C$239,DATA!$C16)</f>
        <v>0</v>
      </c>
      <c r="P16">
        <f ca="1">SUMIFS(Export!P$3:P$239,Export!$B$3:$B$239,DATA!$B16,Export!$C$3:$C$239,DATA!$C16)</f>
        <v>0</v>
      </c>
    </row>
    <row r="17" spans="1:16" x14ac:dyDescent="0.25">
      <c r="A17" t="s">
        <v>88</v>
      </c>
      <c r="B17" t="s">
        <v>6</v>
      </c>
      <c r="C17" t="s">
        <v>290</v>
      </c>
      <c r="D17">
        <f>SUMIFS(Export!D$3:D$239,Export!$B$3:$B$239,DATA!$B17,Export!$C$3:$C$239,DATA!$C17)</f>
        <v>1457</v>
      </c>
      <c r="E17">
        <f>SUMIFS(Export!E$3:E$239,Export!$B$3:$B$239,DATA!$B17,Export!$C$3:$C$239,DATA!$C17)</f>
        <v>918</v>
      </c>
      <c r="F17">
        <f>SUMIFS(Export!F$3:F$239,Export!$B$3:$B$239,DATA!$B17,Export!$C$3:$C$239,DATA!$C17)</f>
        <v>539</v>
      </c>
      <c r="G17">
        <f>SUMIFS(Export!G$3:G$239,Export!$B$3:$B$239,DATA!$B17,Export!$C$3:$C$239,DATA!$C17)</f>
        <v>0</v>
      </c>
      <c r="H17">
        <f>SUMIFS(Export!H$3:H$239,Export!$B$3:$B$239,DATA!$B17,Export!$C$3:$C$239,DATA!$C17)</f>
        <v>7</v>
      </c>
      <c r="I17">
        <f>SUMIFS(Export!I$3:I$239,Export!$B$3:$B$239,DATA!$B17,Export!$C$3:$C$239,DATA!$C17)</f>
        <v>5</v>
      </c>
      <c r="J17">
        <f>SUMIFS(Export!J$3:J$239,Export!$B$3:$B$239,DATA!$B17,Export!$C$3:$C$239,DATA!$C17)</f>
        <v>906</v>
      </c>
      <c r="K17">
        <f>SUMIFS(Export!K$3:K$239,Export!$B$3:$B$239,DATA!$B17,Export!$C$3:$C$239,DATA!$C17)</f>
        <v>329</v>
      </c>
      <c r="L17">
        <f>SUMIFS(Export!L$3:L$239,Export!$B$3:$B$239,DATA!$B17,Export!$C$3:$C$239,DATA!$C17)</f>
        <v>228</v>
      </c>
      <c r="M17">
        <f>SUMIFS(Export!M$3:M$239,Export!$B$3:$B$239,DATA!$B17,Export!$C$3:$C$239,DATA!$C17)</f>
        <v>349</v>
      </c>
      <c r="N17">
        <f>SUMIFS(Export!N$3:N$239,Export!$B$3:$B$239,DATA!$B17,Export!$C$3:$C$239,DATA!$C17)</f>
        <v>0</v>
      </c>
      <c r="O17">
        <f ca="1">SUMIFS(Export!O$3:O$239,Export!$B$3:$B$239,DATA!$B17,Export!$C$3:$C$239,DATA!$C17)</f>
        <v>0</v>
      </c>
      <c r="P17">
        <f ca="1">SUMIFS(Export!P$3:P$239,Export!$B$3:$B$239,DATA!$B17,Export!$C$3:$C$239,DATA!$C17)</f>
        <v>0</v>
      </c>
    </row>
    <row r="18" spans="1:16" x14ac:dyDescent="0.25">
      <c r="A18" t="s">
        <v>88</v>
      </c>
      <c r="B18" t="s">
        <v>6</v>
      </c>
      <c r="C18" t="s">
        <v>289</v>
      </c>
      <c r="D18">
        <f>SUMIFS(Export!D$3:D$239,Export!$B$3:$B$239,DATA!$B18,Export!$C$3:$C$239,DATA!$C18)</f>
        <v>1307</v>
      </c>
      <c r="E18">
        <f>SUMIFS(Export!E$3:E$239,Export!$B$3:$B$239,DATA!$B18,Export!$C$3:$C$239,DATA!$C18)</f>
        <v>835</v>
      </c>
      <c r="F18">
        <f>SUMIFS(Export!F$3:F$239,Export!$B$3:$B$239,DATA!$B18,Export!$C$3:$C$239,DATA!$C18)</f>
        <v>472</v>
      </c>
      <c r="G18">
        <f>SUMIFS(Export!G$3:G$239,Export!$B$3:$B$239,DATA!$B18,Export!$C$3:$C$239,DATA!$C18)</f>
        <v>0</v>
      </c>
      <c r="H18">
        <f>SUMIFS(Export!H$3:H$239,Export!$B$3:$B$239,DATA!$B18,Export!$C$3:$C$239,DATA!$C18)</f>
        <v>3</v>
      </c>
      <c r="I18">
        <f>SUMIFS(Export!I$3:I$239,Export!$B$3:$B$239,DATA!$B18,Export!$C$3:$C$239,DATA!$C18)</f>
        <v>2</v>
      </c>
      <c r="J18">
        <f>SUMIFS(Export!J$3:J$239,Export!$B$3:$B$239,DATA!$B18,Export!$C$3:$C$239,DATA!$C18)</f>
        <v>830</v>
      </c>
      <c r="K18">
        <f>SUMIFS(Export!K$3:K$239,Export!$B$3:$B$239,DATA!$B18,Export!$C$3:$C$239,DATA!$C18)</f>
        <v>274</v>
      </c>
      <c r="L18">
        <f>SUMIFS(Export!L$3:L$239,Export!$B$3:$B$239,DATA!$B18,Export!$C$3:$C$239,DATA!$C18)</f>
        <v>232</v>
      </c>
      <c r="M18">
        <f>SUMIFS(Export!M$3:M$239,Export!$B$3:$B$239,DATA!$B18,Export!$C$3:$C$239,DATA!$C18)</f>
        <v>324</v>
      </c>
      <c r="N18">
        <f>SUMIFS(Export!N$3:N$239,Export!$B$3:$B$239,DATA!$B18,Export!$C$3:$C$239,DATA!$C18)</f>
        <v>0</v>
      </c>
      <c r="O18">
        <f ca="1">SUMIFS(Export!O$3:O$239,Export!$B$3:$B$239,DATA!$B18,Export!$C$3:$C$239,DATA!$C18)</f>
        <v>0</v>
      </c>
      <c r="P18">
        <f ca="1">SUMIFS(Export!P$3:P$239,Export!$B$3:$B$239,DATA!$B18,Export!$C$3:$C$239,DATA!$C18)</f>
        <v>0</v>
      </c>
    </row>
    <row r="19" spans="1:16" x14ac:dyDescent="0.25">
      <c r="A19" t="s">
        <v>88</v>
      </c>
      <c r="B19" t="s">
        <v>115</v>
      </c>
      <c r="C19">
        <v>1</v>
      </c>
      <c r="D19">
        <f>SUMIFS(Export!D$3:D$239,Export!$B$3:$B$239,DATA!$B19,Export!$C$3:$C$239,DATA!$C19)</f>
        <v>1291</v>
      </c>
      <c r="E19">
        <f>SUMIFS(Export!E$3:E$239,Export!$B$3:$B$239,DATA!$B19,Export!$C$3:$C$239,DATA!$C19)</f>
        <v>685</v>
      </c>
      <c r="F19">
        <f>SUMIFS(Export!F$3:F$239,Export!$B$3:$B$239,DATA!$B19,Export!$C$3:$C$239,DATA!$C19)</f>
        <v>606</v>
      </c>
      <c r="G19">
        <f>SUMIFS(Export!G$3:G$239,Export!$B$3:$B$239,DATA!$B19,Export!$C$3:$C$239,DATA!$C19)</f>
        <v>0</v>
      </c>
      <c r="H19">
        <f>SUMIFS(Export!H$3:H$239,Export!$B$3:$B$239,DATA!$B19,Export!$C$3:$C$239,DATA!$C19)</f>
        <v>4</v>
      </c>
      <c r="I19">
        <f>SUMIFS(Export!I$3:I$239,Export!$B$3:$B$239,DATA!$B19,Export!$C$3:$C$239,DATA!$C19)</f>
        <v>9</v>
      </c>
      <c r="J19">
        <f>SUMIFS(Export!J$3:J$239,Export!$B$3:$B$239,DATA!$B19,Export!$C$3:$C$239,DATA!$C19)</f>
        <v>672</v>
      </c>
      <c r="K19">
        <f>SUMIFS(Export!K$3:K$239,Export!$B$3:$B$239,DATA!$B19,Export!$C$3:$C$239,DATA!$C19)</f>
        <v>64</v>
      </c>
      <c r="L19">
        <f>SUMIFS(Export!L$3:L$239,Export!$B$3:$B$239,DATA!$B19,Export!$C$3:$C$239,DATA!$C19)</f>
        <v>142</v>
      </c>
      <c r="M19">
        <f>SUMIFS(Export!M$3:M$239,Export!$B$3:$B$239,DATA!$B19,Export!$C$3:$C$239,DATA!$C19)</f>
        <v>466</v>
      </c>
      <c r="N19">
        <f>SUMIFS(Export!N$3:N$239,Export!$B$3:$B$239,DATA!$B19,Export!$C$3:$C$239,DATA!$C19)</f>
        <v>0</v>
      </c>
      <c r="O19">
        <f ca="1">SUMIFS(Export!O$3:O$239,Export!$B$3:$B$239,DATA!$B19,Export!$C$3:$C$239,DATA!$C19)</f>
        <v>0</v>
      </c>
      <c r="P19">
        <f ca="1">SUMIFS(Export!P$3:P$239,Export!$B$3:$B$239,DATA!$B19,Export!$C$3:$C$239,DATA!$C19)</f>
        <v>0</v>
      </c>
    </row>
    <row r="20" spans="1:16" x14ac:dyDescent="0.25">
      <c r="A20" t="s">
        <v>88</v>
      </c>
      <c r="B20" t="s">
        <v>115</v>
      </c>
      <c r="C20">
        <v>2</v>
      </c>
      <c r="D20">
        <f>SUMIFS(Export!D$3:D$239,Export!$B$3:$B$239,DATA!$B20,Export!$C$3:$C$239,DATA!$C20)</f>
        <v>1280</v>
      </c>
      <c r="E20">
        <f>SUMIFS(Export!E$3:E$239,Export!$B$3:$B$239,DATA!$B20,Export!$C$3:$C$239,DATA!$C20)</f>
        <v>764</v>
      </c>
      <c r="F20">
        <f>SUMIFS(Export!F$3:F$239,Export!$B$3:$B$239,DATA!$B20,Export!$C$3:$C$239,DATA!$C20)</f>
        <v>516</v>
      </c>
      <c r="G20">
        <f>SUMIFS(Export!G$3:G$239,Export!$B$3:$B$239,DATA!$B20,Export!$C$3:$C$239,DATA!$C20)</f>
        <v>0</v>
      </c>
      <c r="H20">
        <f>SUMIFS(Export!H$3:H$239,Export!$B$3:$B$239,DATA!$B20,Export!$C$3:$C$239,DATA!$C20)</f>
        <v>9</v>
      </c>
      <c r="I20">
        <f>SUMIFS(Export!I$3:I$239,Export!$B$3:$B$239,DATA!$B20,Export!$C$3:$C$239,DATA!$C20)</f>
        <v>2</v>
      </c>
      <c r="J20">
        <f>SUMIFS(Export!J$3:J$239,Export!$B$3:$B$239,DATA!$B20,Export!$C$3:$C$239,DATA!$C20)</f>
        <v>753</v>
      </c>
      <c r="K20">
        <f>SUMIFS(Export!K$3:K$239,Export!$B$3:$B$239,DATA!$B20,Export!$C$3:$C$239,DATA!$C20)</f>
        <v>189</v>
      </c>
      <c r="L20">
        <f>SUMIFS(Export!L$3:L$239,Export!$B$3:$B$239,DATA!$B20,Export!$C$3:$C$239,DATA!$C20)</f>
        <v>164</v>
      </c>
      <c r="M20">
        <f>SUMIFS(Export!M$3:M$239,Export!$B$3:$B$239,DATA!$B20,Export!$C$3:$C$239,DATA!$C20)</f>
        <v>400</v>
      </c>
      <c r="N20">
        <f>SUMIFS(Export!N$3:N$239,Export!$B$3:$B$239,DATA!$B20,Export!$C$3:$C$239,DATA!$C20)</f>
        <v>0</v>
      </c>
      <c r="O20">
        <f ca="1">SUMIFS(Export!O$3:O$239,Export!$B$3:$B$239,DATA!$B20,Export!$C$3:$C$239,DATA!$C20)</f>
        <v>0</v>
      </c>
      <c r="P20">
        <f ca="1">SUMIFS(Export!P$3:P$239,Export!$B$3:$B$239,DATA!$B20,Export!$C$3:$C$239,DATA!$C20)</f>
        <v>0</v>
      </c>
    </row>
    <row r="21" spans="1:16" x14ac:dyDescent="0.25">
      <c r="A21" t="s">
        <v>88</v>
      </c>
      <c r="B21" t="s">
        <v>115</v>
      </c>
      <c r="C21">
        <v>3</v>
      </c>
      <c r="D21">
        <f>SUMIFS(Export!D$3:D$239,Export!$B$3:$B$239,DATA!$B21,Export!$C$3:$C$239,DATA!$C21)</f>
        <v>1049</v>
      </c>
      <c r="E21">
        <f>SUMIFS(Export!E$3:E$239,Export!$B$3:$B$239,DATA!$B21,Export!$C$3:$C$239,DATA!$C21)</f>
        <v>638</v>
      </c>
      <c r="F21">
        <f>SUMIFS(Export!F$3:F$239,Export!$B$3:$B$239,DATA!$B21,Export!$C$3:$C$239,DATA!$C21)</f>
        <v>411</v>
      </c>
      <c r="G21">
        <f>SUMIFS(Export!G$3:G$239,Export!$B$3:$B$239,DATA!$B21,Export!$C$3:$C$239,DATA!$C21)</f>
        <v>0</v>
      </c>
      <c r="H21">
        <f>SUMIFS(Export!H$3:H$239,Export!$B$3:$B$239,DATA!$B21,Export!$C$3:$C$239,DATA!$C21)</f>
        <v>2</v>
      </c>
      <c r="I21">
        <f>SUMIFS(Export!I$3:I$239,Export!$B$3:$B$239,DATA!$B21,Export!$C$3:$C$239,DATA!$C21)</f>
        <v>9</v>
      </c>
      <c r="J21">
        <f>SUMIFS(Export!J$3:J$239,Export!$B$3:$B$239,DATA!$B21,Export!$C$3:$C$239,DATA!$C21)</f>
        <v>627</v>
      </c>
      <c r="K21">
        <f>SUMIFS(Export!K$3:K$239,Export!$B$3:$B$239,DATA!$B21,Export!$C$3:$C$239,DATA!$C21)</f>
        <v>161</v>
      </c>
      <c r="L21">
        <f>SUMIFS(Export!L$3:L$239,Export!$B$3:$B$239,DATA!$B21,Export!$C$3:$C$239,DATA!$C21)</f>
        <v>137</v>
      </c>
      <c r="M21">
        <f>SUMIFS(Export!M$3:M$239,Export!$B$3:$B$239,DATA!$B21,Export!$C$3:$C$239,DATA!$C21)</f>
        <v>329</v>
      </c>
      <c r="N21">
        <f>SUMIFS(Export!N$3:N$239,Export!$B$3:$B$239,DATA!$B21,Export!$C$3:$C$239,DATA!$C21)</f>
        <v>0</v>
      </c>
      <c r="O21">
        <f ca="1">SUMIFS(Export!O$3:O$239,Export!$B$3:$B$239,DATA!$B21,Export!$C$3:$C$239,DATA!$C21)</f>
        <v>0</v>
      </c>
      <c r="P21">
        <f ca="1">SUMIFS(Export!P$3:P$239,Export!$B$3:$B$239,DATA!$B21,Export!$C$3:$C$239,DATA!$C21)</f>
        <v>0</v>
      </c>
    </row>
    <row r="22" spans="1:16" x14ac:dyDescent="0.25">
      <c r="A22" t="s">
        <v>88</v>
      </c>
      <c r="B22" t="s">
        <v>115</v>
      </c>
      <c r="C22">
        <v>4</v>
      </c>
      <c r="D22">
        <f>SUMIFS(Export!D$3:D$239,Export!$B$3:$B$239,DATA!$B22,Export!$C$3:$C$239,DATA!$C22)</f>
        <v>1553</v>
      </c>
      <c r="E22">
        <f>SUMIFS(Export!E$3:E$239,Export!$B$3:$B$239,DATA!$B22,Export!$C$3:$C$239,DATA!$C22)</f>
        <v>932</v>
      </c>
      <c r="F22">
        <f>SUMIFS(Export!F$3:F$239,Export!$B$3:$B$239,DATA!$B22,Export!$C$3:$C$239,DATA!$C22)</f>
        <v>621</v>
      </c>
      <c r="G22">
        <f>SUMIFS(Export!G$3:G$239,Export!$B$3:$B$239,DATA!$B22,Export!$C$3:$C$239,DATA!$C22)</f>
        <v>0</v>
      </c>
      <c r="H22">
        <f>SUMIFS(Export!H$3:H$239,Export!$B$3:$B$239,DATA!$B22,Export!$C$3:$C$239,DATA!$C22)</f>
        <v>18</v>
      </c>
      <c r="I22">
        <f>SUMIFS(Export!I$3:I$239,Export!$B$3:$B$239,DATA!$B22,Export!$C$3:$C$239,DATA!$C22)</f>
        <v>5</v>
      </c>
      <c r="J22">
        <f>SUMIFS(Export!J$3:J$239,Export!$B$3:$B$239,DATA!$B22,Export!$C$3:$C$239,DATA!$C22)</f>
        <v>909</v>
      </c>
      <c r="K22">
        <f>SUMIFS(Export!K$3:K$239,Export!$B$3:$B$239,DATA!$B22,Export!$C$3:$C$239,DATA!$C22)</f>
        <v>264</v>
      </c>
      <c r="L22">
        <f>SUMIFS(Export!L$3:L$239,Export!$B$3:$B$239,DATA!$B22,Export!$C$3:$C$239,DATA!$C22)</f>
        <v>239</v>
      </c>
      <c r="M22">
        <f>SUMIFS(Export!M$3:M$239,Export!$B$3:$B$239,DATA!$B22,Export!$C$3:$C$239,DATA!$C22)</f>
        <v>406</v>
      </c>
      <c r="N22">
        <f>SUMIFS(Export!N$3:N$239,Export!$B$3:$B$239,DATA!$B22,Export!$C$3:$C$239,DATA!$C22)</f>
        <v>0</v>
      </c>
      <c r="O22">
        <f ca="1">SUMIFS(Export!O$3:O$239,Export!$B$3:$B$239,DATA!$B22,Export!$C$3:$C$239,DATA!$C22)</f>
        <v>0</v>
      </c>
      <c r="P22">
        <f ca="1">SUMIFS(Export!P$3:P$239,Export!$B$3:$B$239,DATA!$B22,Export!$C$3:$C$239,DATA!$C22)</f>
        <v>0</v>
      </c>
    </row>
    <row r="23" spans="1:16" x14ac:dyDescent="0.25">
      <c r="A23" t="s">
        <v>88</v>
      </c>
      <c r="B23" t="s">
        <v>115</v>
      </c>
      <c r="C23">
        <v>5</v>
      </c>
      <c r="D23">
        <f>SUMIFS(Export!D$3:D$239,Export!$B$3:$B$239,DATA!$B23,Export!$C$3:$C$239,DATA!$C23)</f>
        <v>1154</v>
      </c>
      <c r="E23">
        <f>SUMIFS(Export!E$3:E$239,Export!$B$3:$B$239,DATA!$B23,Export!$C$3:$C$239,DATA!$C23)</f>
        <v>697</v>
      </c>
      <c r="F23">
        <f>SUMIFS(Export!F$3:F$239,Export!$B$3:$B$239,DATA!$B23,Export!$C$3:$C$239,DATA!$C23)</f>
        <v>457</v>
      </c>
      <c r="G23">
        <f>SUMIFS(Export!G$3:G$239,Export!$B$3:$B$239,DATA!$B23,Export!$C$3:$C$239,DATA!$C23)</f>
        <v>0</v>
      </c>
      <c r="H23">
        <f>SUMIFS(Export!H$3:H$239,Export!$B$3:$B$239,DATA!$B23,Export!$C$3:$C$239,DATA!$C23)</f>
        <v>7</v>
      </c>
      <c r="I23">
        <f>SUMIFS(Export!I$3:I$239,Export!$B$3:$B$239,DATA!$B23,Export!$C$3:$C$239,DATA!$C23)</f>
        <v>6</v>
      </c>
      <c r="J23">
        <f>SUMIFS(Export!J$3:J$239,Export!$B$3:$B$239,DATA!$B23,Export!$C$3:$C$239,DATA!$C23)</f>
        <v>684</v>
      </c>
      <c r="K23">
        <f>SUMIFS(Export!K$3:K$239,Export!$B$3:$B$239,DATA!$B23,Export!$C$3:$C$239,DATA!$C23)</f>
        <v>161</v>
      </c>
      <c r="L23">
        <f>SUMIFS(Export!L$3:L$239,Export!$B$3:$B$239,DATA!$B23,Export!$C$3:$C$239,DATA!$C23)</f>
        <v>221</v>
      </c>
      <c r="M23">
        <f>SUMIFS(Export!M$3:M$239,Export!$B$3:$B$239,DATA!$B23,Export!$C$3:$C$239,DATA!$C23)</f>
        <v>302</v>
      </c>
      <c r="N23">
        <f>SUMIFS(Export!N$3:N$239,Export!$B$3:$B$239,DATA!$B23,Export!$C$3:$C$239,DATA!$C23)</f>
        <v>0</v>
      </c>
      <c r="O23">
        <f ca="1">SUMIFS(Export!O$3:O$239,Export!$B$3:$B$239,DATA!$B23,Export!$C$3:$C$239,DATA!$C23)</f>
        <v>0</v>
      </c>
      <c r="P23">
        <f ca="1">SUMIFS(Export!P$3:P$239,Export!$B$3:$B$239,DATA!$B23,Export!$C$3:$C$239,DATA!$C23)</f>
        <v>0</v>
      </c>
    </row>
    <row r="24" spans="1:16" x14ac:dyDescent="0.25">
      <c r="A24" t="s">
        <v>88</v>
      </c>
      <c r="B24" t="s">
        <v>115</v>
      </c>
      <c r="C24">
        <v>6</v>
      </c>
      <c r="D24">
        <f>SUMIFS(Export!D$3:D$239,Export!$B$3:$B$239,DATA!$B24,Export!$C$3:$C$239,DATA!$C24)</f>
        <v>1325</v>
      </c>
      <c r="E24">
        <f>SUMIFS(Export!E$3:E$239,Export!$B$3:$B$239,DATA!$B24,Export!$C$3:$C$239,DATA!$C24)</f>
        <v>813</v>
      </c>
      <c r="F24">
        <f>SUMIFS(Export!F$3:F$239,Export!$B$3:$B$239,DATA!$B24,Export!$C$3:$C$239,DATA!$C24)</f>
        <v>512</v>
      </c>
      <c r="G24">
        <f>SUMIFS(Export!G$3:G$239,Export!$B$3:$B$239,DATA!$B24,Export!$C$3:$C$239,DATA!$C24)</f>
        <v>0</v>
      </c>
      <c r="H24">
        <f>SUMIFS(Export!H$3:H$239,Export!$B$3:$B$239,DATA!$B24,Export!$C$3:$C$239,DATA!$C24)</f>
        <v>10</v>
      </c>
      <c r="I24">
        <f>SUMIFS(Export!I$3:I$239,Export!$B$3:$B$239,DATA!$B24,Export!$C$3:$C$239,DATA!$C24)</f>
        <v>4</v>
      </c>
      <c r="J24">
        <f>SUMIFS(Export!J$3:J$239,Export!$B$3:$B$239,DATA!$B24,Export!$C$3:$C$239,DATA!$C24)</f>
        <v>799</v>
      </c>
      <c r="K24">
        <f>SUMIFS(Export!K$3:K$239,Export!$B$3:$B$239,DATA!$B24,Export!$C$3:$C$239,DATA!$C24)</f>
        <v>213</v>
      </c>
      <c r="L24">
        <f>SUMIFS(Export!L$3:L$239,Export!$B$3:$B$239,DATA!$B24,Export!$C$3:$C$239,DATA!$C24)</f>
        <v>187</v>
      </c>
      <c r="M24">
        <f>SUMIFS(Export!M$3:M$239,Export!$B$3:$B$239,DATA!$B24,Export!$C$3:$C$239,DATA!$C24)</f>
        <v>399</v>
      </c>
      <c r="N24">
        <f>SUMIFS(Export!N$3:N$239,Export!$B$3:$B$239,DATA!$B24,Export!$C$3:$C$239,DATA!$C24)</f>
        <v>0</v>
      </c>
      <c r="O24">
        <f ca="1">SUMIFS(Export!O$3:O$239,Export!$B$3:$B$239,DATA!$B24,Export!$C$3:$C$239,DATA!$C24)</f>
        <v>0</v>
      </c>
      <c r="P24">
        <f ca="1">SUMIFS(Export!P$3:P$239,Export!$B$3:$B$239,DATA!$B24,Export!$C$3:$C$239,DATA!$C24)</f>
        <v>0</v>
      </c>
    </row>
    <row r="25" spans="1:16" x14ac:dyDescent="0.25">
      <c r="A25" t="s">
        <v>88</v>
      </c>
      <c r="B25" t="s">
        <v>115</v>
      </c>
      <c r="C25">
        <v>7</v>
      </c>
      <c r="D25">
        <f>SUMIFS(Export!D$3:D$239,Export!$B$3:$B$239,DATA!$B25,Export!$C$3:$C$239,DATA!$C25)</f>
        <v>1300</v>
      </c>
      <c r="E25">
        <f>SUMIFS(Export!E$3:E$239,Export!$B$3:$B$239,DATA!$B25,Export!$C$3:$C$239,DATA!$C25)</f>
        <v>870</v>
      </c>
      <c r="F25">
        <f>SUMIFS(Export!F$3:F$239,Export!$B$3:$B$239,DATA!$B25,Export!$C$3:$C$239,DATA!$C25)</f>
        <v>430</v>
      </c>
      <c r="G25">
        <f>SUMIFS(Export!G$3:G$239,Export!$B$3:$B$239,DATA!$B25,Export!$C$3:$C$239,DATA!$C25)</f>
        <v>0</v>
      </c>
      <c r="H25">
        <f>SUMIFS(Export!H$3:H$239,Export!$B$3:$B$239,DATA!$B25,Export!$C$3:$C$239,DATA!$C25)</f>
        <v>13</v>
      </c>
      <c r="I25">
        <f>SUMIFS(Export!I$3:I$239,Export!$B$3:$B$239,DATA!$B25,Export!$C$3:$C$239,DATA!$C25)</f>
        <v>11</v>
      </c>
      <c r="J25">
        <f>SUMIFS(Export!J$3:J$239,Export!$B$3:$B$239,DATA!$B25,Export!$C$3:$C$239,DATA!$C25)</f>
        <v>846</v>
      </c>
      <c r="K25">
        <f>SUMIFS(Export!K$3:K$239,Export!$B$3:$B$239,DATA!$B25,Export!$C$3:$C$239,DATA!$C25)</f>
        <v>254</v>
      </c>
      <c r="L25">
        <f>SUMIFS(Export!L$3:L$239,Export!$B$3:$B$239,DATA!$B25,Export!$C$3:$C$239,DATA!$C25)</f>
        <v>214</v>
      </c>
      <c r="M25">
        <f>SUMIFS(Export!M$3:M$239,Export!$B$3:$B$239,DATA!$B25,Export!$C$3:$C$239,DATA!$C25)</f>
        <v>378</v>
      </c>
      <c r="N25">
        <f>SUMIFS(Export!N$3:N$239,Export!$B$3:$B$239,DATA!$B25,Export!$C$3:$C$239,DATA!$C25)</f>
        <v>0</v>
      </c>
      <c r="O25">
        <f ca="1">SUMIFS(Export!O$3:O$239,Export!$B$3:$B$239,DATA!$B25,Export!$C$3:$C$239,DATA!$C25)</f>
        <v>0</v>
      </c>
      <c r="P25">
        <f ca="1">SUMIFS(Export!P$3:P$239,Export!$B$3:$B$239,DATA!$B25,Export!$C$3:$C$239,DATA!$C25)</f>
        <v>0</v>
      </c>
    </row>
    <row r="26" spans="1:16" x14ac:dyDescent="0.25">
      <c r="A26" t="s">
        <v>88</v>
      </c>
      <c r="B26" t="s">
        <v>115</v>
      </c>
      <c r="C26">
        <v>8</v>
      </c>
      <c r="D26">
        <f>SUMIFS(Export!D$3:D$239,Export!$B$3:$B$239,DATA!$B26,Export!$C$3:$C$239,DATA!$C26)</f>
        <v>1085</v>
      </c>
      <c r="E26">
        <f>SUMIFS(Export!E$3:E$239,Export!$B$3:$B$239,DATA!$B26,Export!$C$3:$C$239,DATA!$C26)</f>
        <v>670</v>
      </c>
      <c r="F26">
        <f>SUMIFS(Export!F$3:F$239,Export!$B$3:$B$239,DATA!$B26,Export!$C$3:$C$239,DATA!$C26)</f>
        <v>415</v>
      </c>
      <c r="G26">
        <f>SUMIFS(Export!G$3:G$239,Export!$B$3:$B$239,DATA!$B26,Export!$C$3:$C$239,DATA!$C26)</f>
        <v>0</v>
      </c>
      <c r="H26">
        <f>SUMIFS(Export!H$3:H$239,Export!$B$3:$B$239,DATA!$B26,Export!$C$3:$C$239,DATA!$C26)</f>
        <v>7</v>
      </c>
      <c r="I26">
        <f>SUMIFS(Export!I$3:I$239,Export!$B$3:$B$239,DATA!$B26,Export!$C$3:$C$239,DATA!$C26)</f>
        <v>7</v>
      </c>
      <c r="J26">
        <f>SUMIFS(Export!J$3:J$239,Export!$B$3:$B$239,DATA!$B26,Export!$C$3:$C$239,DATA!$C26)</f>
        <v>656</v>
      </c>
      <c r="K26">
        <f>SUMIFS(Export!K$3:K$239,Export!$B$3:$B$239,DATA!$B26,Export!$C$3:$C$239,DATA!$C26)</f>
        <v>182</v>
      </c>
      <c r="L26">
        <f>SUMIFS(Export!L$3:L$239,Export!$B$3:$B$239,DATA!$B26,Export!$C$3:$C$239,DATA!$C26)</f>
        <v>192</v>
      </c>
      <c r="M26">
        <f>SUMIFS(Export!M$3:M$239,Export!$B$3:$B$239,DATA!$B26,Export!$C$3:$C$239,DATA!$C26)</f>
        <v>282</v>
      </c>
      <c r="N26">
        <f>SUMIFS(Export!N$3:N$239,Export!$B$3:$B$239,DATA!$B26,Export!$C$3:$C$239,DATA!$C26)</f>
        <v>0</v>
      </c>
      <c r="O26">
        <f ca="1">SUMIFS(Export!O$3:O$239,Export!$B$3:$B$239,DATA!$B26,Export!$C$3:$C$239,DATA!$C26)</f>
        <v>0</v>
      </c>
      <c r="P26">
        <f ca="1">SUMIFS(Export!P$3:P$239,Export!$B$3:$B$239,DATA!$B26,Export!$C$3:$C$239,DATA!$C26)</f>
        <v>0</v>
      </c>
    </row>
    <row r="27" spans="1:16" x14ac:dyDescent="0.25">
      <c r="A27" t="s">
        <v>88</v>
      </c>
      <c r="B27" t="s">
        <v>115</v>
      </c>
      <c r="C27">
        <v>9</v>
      </c>
      <c r="D27">
        <f>SUMIFS(Export!D$3:D$239,Export!$B$3:$B$239,DATA!$B27,Export!$C$3:$C$239,DATA!$C27)</f>
        <v>1150</v>
      </c>
      <c r="E27">
        <f>SUMIFS(Export!E$3:E$239,Export!$B$3:$B$239,DATA!$B27,Export!$C$3:$C$239,DATA!$C27)</f>
        <v>764</v>
      </c>
      <c r="F27">
        <f>SUMIFS(Export!F$3:F$239,Export!$B$3:$B$239,DATA!$B27,Export!$C$3:$C$239,DATA!$C27)</f>
        <v>386</v>
      </c>
      <c r="G27">
        <f>SUMIFS(Export!G$3:G$239,Export!$B$3:$B$239,DATA!$B27,Export!$C$3:$C$239,DATA!$C27)</f>
        <v>0</v>
      </c>
      <c r="H27">
        <f>SUMIFS(Export!H$3:H$239,Export!$B$3:$B$239,DATA!$B27,Export!$C$3:$C$239,DATA!$C27)</f>
        <v>6</v>
      </c>
      <c r="I27">
        <f>SUMIFS(Export!I$3:I$239,Export!$B$3:$B$239,DATA!$B27,Export!$C$3:$C$239,DATA!$C27)</f>
        <v>7</v>
      </c>
      <c r="J27">
        <f>SUMIFS(Export!J$3:J$239,Export!$B$3:$B$239,DATA!$B27,Export!$C$3:$C$239,DATA!$C27)</f>
        <v>751</v>
      </c>
      <c r="K27">
        <f>SUMIFS(Export!K$3:K$239,Export!$B$3:$B$239,DATA!$B27,Export!$C$3:$C$239,DATA!$C27)</f>
        <v>146</v>
      </c>
      <c r="L27">
        <f>SUMIFS(Export!L$3:L$239,Export!$B$3:$B$239,DATA!$B27,Export!$C$3:$C$239,DATA!$C27)</f>
        <v>324</v>
      </c>
      <c r="M27">
        <f>SUMIFS(Export!M$3:M$239,Export!$B$3:$B$239,DATA!$B27,Export!$C$3:$C$239,DATA!$C27)</f>
        <v>281</v>
      </c>
      <c r="N27">
        <f>SUMIFS(Export!N$3:N$239,Export!$B$3:$B$239,DATA!$B27,Export!$C$3:$C$239,DATA!$C27)</f>
        <v>0</v>
      </c>
      <c r="O27">
        <f ca="1">SUMIFS(Export!O$3:O$239,Export!$B$3:$B$239,DATA!$B27,Export!$C$3:$C$239,DATA!$C27)</f>
        <v>0</v>
      </c>
      <c r="P27">
        <f ca="1">SUMIFS(Export!P$3:P$239,Export!$B$3:$B$239,DATA!$B27,Export!$C$3:$C$239,DATA!$C27)</f>
        <v>0</v>
      </c>
    </row>
    <row r="28" spans="1:16" x14ac:dyDescent="0.25">
      <c r="A28" t="s">
        <v>88</v>
      </c>
      <c r="B28" t="s">
        <v>115</v>
      </c>
      <c r="C28">
        <v>10</v>
      </c>
      <c r="D28">
        <f>SUMIFS(Export!D$3:D$239,Export!$B$3:$B$239,DATA!$B28,Export!$C$3:$C$239,DATA!$C28)</f>
        <v>1489</v>
      </c>
      <c r="E28">
        <f>SUMIFS(Export!E$3:E$239,Export!$B$3:$B$239,DATA!$B28,Export!$C$3:$C$239,DATA!$C28)</f>
        <v>904</v>
      </c>
      <c r="F28">
        <f>SUMIFS(Export!F$3:F$239,Export!$B$3:$B$239,DATA!$B28,Export!$C$3:$C$239,DATA!$C28)</f>
        <v>585</v>
      </c>
      <c r="G28">
        <f>SUMIFS(Export!G$3:G$239,Export!$B$3:$B$239,DATA!$B28,Export!$C$3:$C$239,DATA!$C28)</f>
        <v>0</v>
      </c>
      <c r="H28">
        <f>SUMIFS(Export!H$3:H$239,Export!$B$3:$B$239,DATA!$B28,Export!$C$3:$C$239,DATA!$C28)</f>
        <v>5</v>
      </c>
      <c r="I28">
        <f>SUMIFS(Export!I$3:I$239,Export!$B$3:$B$239,DATA!$B28,Export!$C$3:$C$239,DATA!$C28)</f>
        <v>5</v>
      </c>
      <c r="J28">
        <f>SUMIFS(Export!J$3:J$239,Export!$B$3:$B$239,DATA!$B28,Export!$C$3:$C$239,DATA!$C28)</f>
        <v>894</v>
      </c>
      <c r="K28">
        <f>SUMIFS(Export!K$3:K$239,Export!$B$3:$B$239,DATA!$B28,Export!$C$3:$C$239,DATA!$C28)</f>
        <v>226</v>
      </c>
      <c r="L28">
        <f>SUMIFS(Export!L$3:L$239,Export!$B$3:$B$239,DATA!$B28,Export!$C$3:$C$239,DATA!$C28)</f>
        <v>218</v>
      </c>
      <c r="M28">
        <f>SUMIFS(Export!M$3:M$239,Export!$B$3:$B$239,DATA!$B28,Export!$C$3:$C$239,DATA!$C28)</f>
        <v>450</v>
      </c>
      <c r="N28">
        <f>SUMIFS(Export!N$3:N$239,Export!$B$3:$B$239,DATA!$B28,Export!$C$3:$C$239,DATA!$C28)</f>
        <v>0</v>
      </c>
      <c r="O28">
        <f ca="1">SUMIFS(Export!O$3:O$239,Export!$B$3:$B$239,DATA!$B28,Export!$C$3:$C$239,DATA!$C28)</f>
        <v>0</v>
      </c>
      <c r="P28">
        <f ca="1">SUMIFS(Export!P$3:P$239,Export!$B$3:$B$239,DATA!$B28,Export!$C$3:$C$239,DATA!$C28)</f>
        <v>0</v>
      </c>
    </row>
    <row r="29" spans="1:16" x14ac:dyDescent="0.25">
      <c r="A29" t="s">
        <v>88</v>
      </c>
      <c r="B29" t="s">
        <v>115</v>
      </c>
      <c r="C29">
        <v>11</v>
      </c>
      <c r="D29">
        <f>SUMIFS(Export!D$3:D$239,Export!$B$3:$B$239,DATA!$B29,Export!$C$3:$C$239,DATA!$C29)</f>
        <v>1450</v>
      </c>
      <c r="E29">
        <f>SUMIFS(Export!E$3:E$239,Export!$B$3:$B$239,DATA!$B29,Export!$C$3:$C$239,DATA!$C29)</f>
        <v>919</v>
      </c>
      <c r="F29">
        <f>SUMIFS(Export!F$3:F$239,Export!$B$3:$B$239,DATA!$B29,Export!$C$3:$C$239,DATA!$C29)</f>
        <v>531</v>
      </c>
      <c r="G29">
        <f>SUMIFS(Export!G$3:G$239,Export!$B$3:$B$239,DATA!$B29,Export!$C$3:$C$239,DATA!$C29)</f>
        <v>0</v>
      </c>
      <c r="H29">
        <f>SUMIFS(Export!H$3:H$239,Export!$B$3:$B$239,DATA!$B29,Export!$C$3:$C$239,DATA!$C29)</f>
        <v>10</v>
      </c>
      <c r="I29">
        <f>SUMIFS(Export!I$3:I$239,Export!$B$3:$B$239,DATA!$B29,Export!$C$3:$C$239,DATA!$C29)</f>
        <v>10</v>
      </c>
      <c r="J29">
        <f>SUMIFS(Export!J$3:J$239,Export!$B$3:$B$239,DATA!$B29,Export!$C$3:$C$239,DATA!$C29)</f>
        <v>899</v>
      </c>
      <c r="K29">
        <f>SUMIFS(Export!K$3:K$239,Export!$B$3:$B$239,DATA!$B29,Export!$C$3:$C$239,DATA!$C29)</f>
        <v>211</v>
      </c>
      <c r="L29">
        <f>SUMIFS(Export!L$3:L$239,Export!$B$3:$B$239,DATA!$B29,Export!$C$3:$C$239,DATA!$C29)</f>
        <v>289</v>
      </c>
      <c r="M29">
        <f>SUMIFS(Export!M$3:M$239,Export!$B$3:$B$239,DATA!$B29,Export!$C$3:$C$239,DATA!$C29)</f>
        <v>399</v>
      </c>
      <c r="N29">
        <f>SUMIFS(Export!N$3:N$239,Export!$B$3:$B$239,DATA!$B29,Export!$C$3:$C$239,DATA!$C29)</f>
        <v>0</v>
      </c>
      <c r="O29">
        <f ca="1">SUMIFS(Export!O$3:O$239,Export!$B$3:$B$239,DATA!$B29,Export!$C$3:$C$239,DATA!$C29)</f>
        <v>0</v>
      </c>
      <c r="P29">
        <f ca="1">SUMIFS(Export!P$3:P$239,Export!$B$3:$B$239,DATA!$B29,Export!$C$3:$C$239,DATA!$C29)</f>
        <v>0</v>
      </c>
    </row>
    <row r="30" spans="1:16" x14ac:dyDescent="0.25">
      <c r="A30" t="s">
        <v>88</v>
      </c>
      <c r="B30" t="s">
        <v>115</v>
      </c>
      <c r="C30">
        <v>12</v>
      </c>
      <c r="D30">
        <f>SUMIFS(Export!D$3:D$239,Export!$B$3:$B$239,DATA!$B30,Export!$C$3:$C$239,DATA!$C30)</f>
        <v>1514</v>
      </c>
      <c r="E30">
        <f>SUMIFS(Export!E$3:E$239,Export!$B$3:$B$239,DATA!$B30,Export!$C$3:$C$239,DATA!$C30)</f>
        <v>781</v>
      </c>
      <c r="F30">
        <f>SUMIFS(Export!F$3:F$239,Export!$B$3:$B$239,DATA!$B30,Export!$C$3:$C$239,DATA!$C30)</f>
        <v>733</v>
      </c>
      <c r="G30">
        <f>SUMIFS(Export!G$3:G$239,Export!$B$3:$B$239,DATA!$B30,Export!$C$3:$C$239,DATA!$C30)</f>
        <v>0</v>
      </c>
      <c r="H30">
        <f>SUMIFS(Export!H$3:H$239,Export!$B$3:$B$239,DATA!$B30,Export!$C$3:$C$239,DATA!$C30)</f>
        <v>19</v>
      </c>
      <c r="I30">
        <f>SUMIFS(Export!I$3:I$239,Export!$B$3:$B$239,DATA!$B30,Export!$C$3:$C$239,DATA!$C30)</f>
        <v>7</v>
      </c>
      <c r="J30">
        <f>SUMIFS(Export!J$3:J$239,Export!$B$3:$B$239,DATA!$B30,Export!$C$3:$C$239,DATA!$C30)</f>
        <v>755</v>
      </c>
      <c r="K30">
        <f>SUMIFS(Export!K$3:K$239,Export!$B$3:$B$239,DATA!$B30,Export!$C$3:$C$239,DATA!$C30)</f>
        <v>111</v>
      </c>
      <c r="L30">
        <f>SUMIFS(Export!L$3:L$239,Export!$B$3:$B$239,DATA!$B30,Export!$C$3:$C$239,DATA!$C30)</f>
        <v>145</v>
      </c>
      <c r="M30">
        <f>SUMIFS(Export!M$3:M$239,Export!$B$3:$B$239,DATA!$B30,Export!$C$3:$C$239,DATA!$C30)</f>
        <v>499</v>
      </c>
      <c r="N30">
        <f>SUMIFS(Export!N$3:N$239,Export!$B$3:$B$239,DATA!$B30,Export!$C$3:$C$239,DATA!$C30)</f>
        <v>0</v>
      </c>
      <c r="O30">
        <f ca="1">SUMIFS(Export!O$3:O$239,Export!$B$3:$B$239,DATA!$B30,Export!$C$3:$C$239,DATA!$C30)</f>
        <v>0</v>
      </c>
      <c r="P30">
        <f ca="1">SUMIFS(Export!P$3:P$239,Export!$B$3:$B$239,DATA!$B30,Export!$C$3:$C$239,DATA!$C30)</f>
        <v>0</v>
      </c>
    </row>
    <row r="31" spans="1:16" x14ac:dyDescent="0.25">
      <c r="A31" t="s">
        <v>88</v>
      </c>
      <c r="B31" t="s">
        <v>115</v>
      </c>
      <c r="C31">
        <v>13</v>
      </c>
      <c r="D31">
        <f>SUMIFS(Export!D$3:D$239,Export!$B$3:$B$239,DATA!$B31,Export!$C$3:$C$239,DATA!$C31)</f>
        <v>1074</v>
      </c>
      <c r="E31">
        <f>SUMIFS(Export!E$3:E$239,Export!$B$3:$B$239,DATA!$B31,Export!$C$3:$C$239,DATA!$C31)</f>
        <v>587</v>
      </c>
      <c r="F31">
        <f>SUMIFS(Export!F$3:F$239,Export!$B$3:$B$239,DATA!$B31,Export!$C$3:$C$239,DATA!$C31)</f>
        <v>487</v>
      </c>
      <c r="G31">
        <f>SUMIFS(Export!G$3:G$239,Export!$B$3:$B$239,DATA!$B31,Export!$C$3:$C$239,DATA!$C31)</f>
        <v>0</v>
      </c>
      <c r="H31">
        <f>SUMIFS(Export!H$3:H$239,Export!$B$3:$B$239,DATA!$B31,Export!$C$3:$C$239,DATA!$C31)</f>
        <v>18</v>
      </c>
      <c r="I31">
        <f>SUMIFS(Export!I$3:I$239,Export!$B$3:$B$239,DATA!$B31,Export!$C$3:$C$239,DATA!$C31)</f>
        <v>6</v>
      </c>
      <c r="J31">
        <f>SUMIFS(Export!J$3:J$239,Export!$B$3:$B$239,DATA!$B31,Export!$C$3:$C$239,DATA!$C31)</f>
        <v>563</v>
      </c>
      <c r="K31">
        <f>SUMIFS(Export!K$3:K$239,Export!$B$3:$B$239,DATA!$B31,Export!$C$3:$C$239,DATA!$C31)</f>
        <v>109</v>
      </c>
      <c r="L31">
        <f>SUMIFS(Export!L$3:L$239,Export!$B$3:$B$239,DATA!$B31,Export!$C$3:$C$239,DATA!$C31)</f>
        <v>79</v>
      </c>
      <c r="M31">
        <f>SUMIFS(Export!M$3:M$239,Export!$B$3:$B$239,DATA!$B31,Export!$C$3:$C$239,DATA!$C31)</f>
        <v>375</v>
      </c>
      <c r="N31">
        <f>SUMIFS(Export!N$3:N$239,Export!$B$3:$B$239,DATA!$B31,Export!$C$3:$C$239,DATA!$C31)</f>
        <v>0</v>
      </c>
      <c r="O31">
        <f ca="1">SUMIFS(Export!O$3:O$239,Export!$B$3:$B$239,DATA!$B31,Export!$C$3:$C$239,DATA!$C31)</f>
        <v>0</v>
      </c>
      <c r="P31">
        <f ca="1">SUMIFS(Export!P$3:P$239,Export!$B$3:$B$239,DATA!$B31,Export!$C$3:$C$239,DATA!$C31)</f>
        <v>0</v>
      </c>
    </row>
    <row r="32" spans="1:16" x14ac:dyDescent="0.25">
      <c r="A32" t="s">
        <v>88</v>
      </c>
      <c r="B32" t="s">
        <v>115</v>
      </c>
      <c r="C32">
        <v>14</v>
      </c>
      <c r="D32">
        <f>SUMIFS(Export!D$3:D$239,Export!$B$3:$B$239,DATA!$B32,Export!$C$3:$C$239,DATA!$C32)</f>
        <v>1481</v>
      </c>
      <c r="E32">
        <f>SUMIFS(Export!E$3:E$239,Export!$B$3:$B$239,DATA!$B32,Export!$C$3:$C$239,DATA!$C32)</f>
        <v>839</v>
      </c>
      <c r="F32">
        <f>SUMIFS(Export!F$3:F$239,Export!$B$3:$B$239,DATA!$B32,Export!$C$3:$C$239,DATA!$C32)</f>
        <v>642</v>
      </c>
      <c r="G32">
        <f>SUMIFS(Export!G$3:G$239,Export!$B$3:$B$239,DATA!$B32,Export!$C$3:$C$239,DATA!$C32)</f>
        <v>0</v>
      </c>
      <c r="H32">
        <f>SUMIFS(Export!H$3:H$239,Export!$B$3:$B$239,DATA!$B32,Export!$C$3:$C$239,DATA!$C32)</f>
        <v>16</v>
      </c>
      <c r="I32">
        <f>SUMIFS(Export!I$3:I$239,Export!$B$3:$B$239,DATA!$B32,Export!$C$3:$C$239,DATA!$C32)</f>
        <v>9</v>
      </c>
      <c r="J32">
        <f>SUMIFS(Export!J$3:J$239,Export!$B$3:$B$239,DATA!$B32,Export!$C$3:$C$239,DATA!$C32)</f>
        <v>814</v>
      </c>
      <c r="K32">
        <f>SUMIFS(Export!K$3:K$239,Export!$B$3:$B$239,DATA!$B32,Export!$C$3:$C$239,DATA!$C32)</f>
        <v>189</v>
      </c>
      <c r="L32">
        <f>SUMIFS(Export!L$3:L$239,Export!$B$3:$B$239,DATA!$B32,Export!$C$3:$C$239,DATA!$C32)</f>
        <v>177</v>
      </c>
      <c r="M32">
        <f>SUMIFS(Export!M$3:M$239,Export!$B$3:$B$239,DATA!$B32,Export!$C$3:$C$239,DATA!$C32)</f>
        <v>448</v>
      </c>
      <c r="N32">
        <f>SUMIFS(Export!N$3:N$239,Export!$B$3:$B$239,DATA!$B32,Export!$C$3:$C$239,DATA!$C32)</f>
        <v>0</v>
      </c>
      <c r="O32">
        <f ca="1">SUMIFS(Export!O$3:O$239,Export!$B$3:$B$239,DATA!$B32,Export!$C$3:$C$239,DATA!$C32)</f>
        <v>0</v>
      </c>
      <c r="P32">
        <f ca="1">SUMIFS(Export!P$3:P$239,Export!$B$3:$B$239,DATA!$B32,Export!$C$3:$C$239,DATA!$C32)</f>
        <v>0</v>
      </c>
    </row>
    <row r="33" spans="1:16" x14ac:dyDescent="0.25">
      <c r="A33" t="s">
        <v>88</v>
      </c>
      <c r="B33" t="s">
        <v>115</v>
      </c>
      <c r="C33">
        <v>15</v>
      </c>
      <c r="D33">
        <f>SUMIFS(Export!D$3:D$239,Export!$B$3:$B$239,DATA!$B33,Export!$C$3:$C$239,DATA!$C33)</f>
        <v>1499</v>
      </c>
      <c r="E33">
        <f>SUMIFS(Export!E$3:E$239,Export!$B$3:$B$239,DATA!$B33,Export!$C$3:$C$239,DATA!$C33)</f>
        <v>866</v>
      </c>
      <c r="F33">
        <f>SUMIFS(Export!F$3:F$239,Export!$B$3:$B$239,DATA!$B33,Export!$C$3:$C$239,DATA!$C33)</f>
        <v>633</v>
      </c>
      <c r="G33">
        <f>SUMIFS(Export!G$3:G$239,Export!$B$3:$B$239,DATA!$B33,Export!$C$3:$C$239,DATA!$C33)</f>
        <v>0</v>
      </c>
      <c r="H33">
        <f>SUMIFS(Export!H$3:H$239,Export!$B$3:$B$239,DATA!$B33,Export!$C$3:$C$239,DATA!$C33)</f>
        <v>13</v>
      </c>
      <c r="I33">
        <f>SUMIFS(Export!I$3:I$239,Export!$B$3:$B$239,DATA!$B33,Export!$C$3:$C$239,DATA!$C33)</f>
        <v>8</v>
      </c>
      <c r="J33">
        <f>SUMIFS(Export!J$3:J$239,Export!$B$3:$B$239,DATA!$B33,Export!$C$3:$C$239,DATA!$C33)</f>
        <v>845</v>
      </c>
      <c r="K33">
        <f>SUMIFS(Export!K$3:K$239,Export!$B$3:$B$239,DATA!$B33,Export!$C$3:$C$239,DATA!$C33)</f>
        <v>223</v>
      </c>
      <c r="L33">
        <f>SUMIFS(Export!L$3:L$239,Export!$B$3:$B$239,DATA!$B33,Export!$C$3:$C$239,DATA!$C33)</f>
        <v>211</v>
      </c>
      <c r="M33">
        <f>SUMIFS(Export!M$3:M$239,Export!$B$3:$B$239,DATA!$B33,Export!$C$3:$C$239,DATA!$C33)</f>
        <v>411</v>
      </c>
      <c r="N33">
        <f>SUMIFS(Export!N$3:N$239,Export!$B$3:$B$239,DATA!$B33,Export!$C$3:$C$239,DATA!$C33)</f>
        <v>0</v>
      </c>
      <c r="O33">
        <f ca="1">SUMIFS(Export!O$3:O$239,Export!$B$3:$B$239,DATA!$B33,Export!$C$3:$C$239,DATA!$C33)</f>
        <v>0</v>
      </c>
      <c r="P33">
        <f ca="1">SUMIFS(Export!P$3:P$239,Export!$B$3:$B$239,DATA!$B33,Export!$C$3:$C$239,DATA!$C33)</f>
        <v>0</v>
      </c>
    </row>
    <row r="34" spans="1:16" x14ac:dyDescent="0.25">
      <c r="A34" t="s">
        <v>88</v>
      </c>
      <c r="B34" t="s">
        <v>7</v>
      </c>
      <c r="C34">
        <v>1</v>
      </c>
      <c r="D34">
        <f>SUMIFS(Export!D$3:D$239,Export!$B$3:$B$239,DATA!$B34,Export!$C$3:$C$239,DATA!$C34)</f>
        <v>1181</v>
      </c>
      <c r="E34">
        <f>SUMIFS(Export!E$3:E$239,Export!$B$3:$B$239,DATA!$B34,Export!$C$3:$C$239,DATA!$C34)</f>
        <v>668</v>
      </c>
      <c r="F34">
        <f>SUMIFS(Export!F$3:F$239,Export!$B$3:$B$239,DATA!$B34,Export!$C$3:$C$239,DATA!$C34)</f>
        <v>513</v>
      </c>
      <c r="G34">
        <f>SUMIFS(Export!G$3:G$239,Export!$B$3:$B$239,DATA!$B34,Export!$C$3:$C$239,DATA!$C34)</f>
        <v>0</v>
      </c>
      <c r="H34">
        <f>SUMIFS(Export!H$3:H$239,Export!$B$3:$B$239,DATA!$B34,Export!$C$3:$C$239,DATA!$C34)</f>
        <v>8</v>
      </c>
      <c r="I34">
        <f>SUMIFS(Export!I$3:I$239,Export!$B$3:$B$239,DATA!$B34,Export!$C$3:$C$239,DATA!$C34)</f>
        <v>9</v>
      </c>
      <c r="J34">
        <f>SUMIFS(Export!J$3:J$239,Export!$B$3:$B$239,DATA!$B34,Export!$C$3:$C$239,DATA!$C34)</f>
        <v>651</v>
      </c>
      <c r="K34">
        <f>SUMIFS(Export!K$3:K$239,Export!$B$3:$B$239,DATA!$B34,Export!$C$3:$C$239,DATA!$C34)</f>
        <v>67</v>
      </c>
      <c r="L34">
        <f>SUMIFS(Export!L$3:L$239,Export!$B$3:$B$239,DATA!$B34,Export!$C$3:$C$239,DATA!$C34)</f>
        <v>214</v>
      </c>
      <c r="M34">
        <f>SUMIFS(Export!M$3:M$239,Export!$B$3:$B$239,DATA!$B34,Export!$C$3:$C$239,DATA!$C34)</f>
        <v>370</v>
      </c>
      <c r="N34">
        <f>SUMIFS(Export!N$3:N$239,Export!$B$3:$B$239,DATA!$B34,Export!$C$3:$C$239,DATA!$C34)</f>
        <v>0</v>
      </c>
      <c r="O34">
        <f ca="1">SUMIFS(Export!O$3:O$239,Export!$B$3:$B$239,DATA!$B34,Export!$C$3:$C$239,DATA!$C34)</f>
        <v>0</v>
      </c>
      <c r="P34">
        <f ca="1">SUMIFS(Export!P$3:P$239,Export!$B$3:$B$239,DATA!$B34,Export!$C$3:$C$239,DATA!$C34)</f>
        <v>0</v>
      </c>
    </row>
    <row r="35" spans="1:16" x14ac:dyDescent="0.25">
      <c r="A35" t="s">
        <v>88</v>
      </c>
      <c r="B35" t="s">
        <v>7</v>
      </c>
      <c r="C35">
        <v>2</v>
      </c>
      <c r="D35">
        <f>SUMIFS(Export!D$3:D$239,Export!$B$3:$B$239,DATA!$B35,Export!$C$3:$C$239,DATA!$C35)</f>
        <v>1064</v>
      </c>
      <c r="E35">
        <f>SUMIFS(Export!E$3:E$239,Export!$B$3:$B$239,DATA!$B35,Export!$C$3:$C$239,DATA!$C35)</f>
        <v>684</v>
      </c>
      <c r="F35">
        <f>SUMIFS(Export!F$3:F$239,Export!$B$3:$B$239,DATA!$B35,Export!$C$3:$C$239,DATA!$C35)</f>
        <v>380</v>
      </c>
      <c r="G35">
        <f>SUMIFS(Export!G$3:G$239,Export!$B$3:$B$239,DATA!$B35,Export!$C$3:$C$239,DATA!$C35)</f>
        <v>0</v>
      </c>
      <c r="H35">
        <f>SUMIFS(Export!H$3:H$239,Export!$B$3:$B$239,DATA!$B35,Export!$C$3:$C$239,DATA!$C35)</f>
        <v>6</v>
      </c>
      <c r="I35">
        <f>SUMIFS(Export!I$3:I$239,Export!$B$3:$B$239,DATA!$B35,Export!$C$3:$C$239,DATA!$C35)</f>
        <v>6</v>
      </c>
      <c r="J35">
        <f>SUMIFS(Export!J$3:J$239,Export!$B$3:$B$239,DATA!$B35,Export!$C$3:$C$239,DATA!$C35)</f>
        <v>672</v>
      </c>
      <c r="K35">
        <f>SUMIFS(Export!K$3:K$239,Export!$B$3:$B$239,DATA!$B35,Export!$C$3:$C$239,DATA!$C35)</f>
        <v>81</v>
      </c>
      <c r="L35">
        <f>SUMIFS(Export!L$3:L$239,Export!$B$3:$B$239,DATA!$B35,Export!$C$3:$C$239,DATA!$C35)</f>
        <v>270</v>
      </c>
      <c r="M35">
        <f>SUMIFS(Export!M$3:M$239,Export!$B$3:$B$239,DATA!$B35,Export!$C$3:$C$239,DATA!$C35)</f>
        <v>321</v>
      </c>
      <c r="N35">
        <f>SUMIFS(Export!N$3:N$239,Export!$B$3:$B$239,DATA!$B35,Export!$C$3:$C$239,DATA!$C35)</f>
        <v>0</v>
      </c>
      <c r="O35">
        <f ca="1">SUMIFS(Export!O$3:O$239,Export!$B$3:$B$239,DATA!$B35,Export!$C$3:$C$239,DATA!$C35)</f>
        <v>0</v>
      </c>
      <c r="P35">
        <f ca="1">SUMIFS(Export!P$3:P$239,Export!$B$3:$B$239,DATA!$B35,Export!$C$3:$C$239,DATA!$C35)</f>
        <v>0</v>
      </c>
    </row>
    <row r="36" spans="1:16" x14ac:dyDescent="0.25">
      <c r="A36" t="s">
        <v>88</v>
      </c>
      <c r="B36" t="s">
        <v>7</v>
      </c>
      <c r="C36">
        <v>3</v>
      </c>
      <c r="D36">
        <f>SUMIFS(Export!D$3:D$239,Export!$B$3:$B$239,DATA!$B36,Export!$C$3:$C$239,DATA!$C36)</f>
        <v>922</v>
      </c>
      <c r="E36">
        <f>SUMIFS(Export!E$3:E$239,Export!$B$3:$B$239,DATA!$B36,Export!$C$3:$C$239,DATA!$C36)</f>
        <v>541</v>
      </c>
      <c r="F36">
        <f>SUMIFS(Export!F$3:F$239,Export!$B$3:$B$239,DATA!$B36,Export!$C$3:$C$239,DATA!$C36)</f>
        <v>381</v>
      </c>
      <c r="G36">
        <f>SUMIFS(Export!G$3:G$239,Export!$B$3:$B$239,DATA!$B36,Export!$C$3:$C$239,DATA!$C36)</f>
        <v>0</v>
      </c>
      <c r="H36">
        <f>SUMIFS(Export!H$3:H$239,Export!$B$3:$B$239,DATA!$B36,Export!$C$3:$C$239,DATA!$C36)</f>
        <v>8</v>
      </c>
      <c r="I36">
        <f>SUMIFS(Export!I$3:I$239,Export!$B$3:$B$239,DATA!$B36,Export!$C$3:$C$239,DATA!$C36)</f>
        <v>3</v>
      </c>
      <c r="J36">
        <f>SUMIFS(Export!J$3:J$239,Export!$B$3:$B$239,DATA!$B36,Export!$C$3:$C$239,DATA!$C36)</f>
        <v>530</v>
      </c>
      <c r="K36">
        <f>SUMIFS(Export!K$3:K$239,Export!$B$3:$B$239,DATA!$B36,Export!$C$3:$C$239,DATA!$C36)</f>
        <v>19</v>
      </c>
      <c r="L36">
        <f>SUMIFS(Export!L$3:L$239,Export!$B$3:$B$239,DATA!$B36,Export!$C$3:$C$239,DATA!$C36)</f>
        <v>101</v>
      </c>
      <c r="M36">
        <f>SUMIFS(Export!M$3:M$239,Export!$B$3:$B$239,DATA!$B36,Export!$C$3:$C$239,DATA!$C36)</f>
        <v>410</v>
      </c>
      <c r="N36">
        <f>SUMIFS(Export!N$3:N$239,Export!$B$3:$B$239,DATA!$B36,Export!$C$3:$C$239,DATA!$C36)</f>
        <v>0</v>
      </c>
      <c r="O36">
        <f ca="1">SUMIFS(Export!O$3:O$239,Export!$B$3:$B$239,DATA!$B36,Export!$C$3:$C$239,DATA!$C36)</f>
        <v>0</v>
      </c>
      <c r="P36">
        <f ca="1">SUMIFS(Export!P$3:P$239,Export!$B$3:$B$239,DATA!$B36,Export!$C$3:$C$239,DATA!$C36)</f>
        <v>0</v>
      </c>
    </row>
    <row r="37" spans="1:16" x14ac:dyDescent="0.25">
      <c r="A37" t="s">
        <v>88</v>
      </c>
      <c r="B37" t="s">
        <v>7</v>
      </c>
      <c r="C37">
        <v>4</v>
      </c>
      <c r="D37">
        <f>SUMIFS(Export!D$3:D$239,Export!$B$3:$B$239,DATA!$B37,Export!$C$3:$C$239,DATA!$C37)</f>
        <v>1019</v>
      </c>
      <c r="E37">
        <f>SUMIFS(Export!E$3:E$239,Export!$B$3:$B$239,DATA!$B37,Export!$C$3:$C$239,DATA!$C37)</f>
        <v>643</v>
      </c>
      <c r="F37">
        <f>SUMIFS(Export!F$3:F$239,Export!$B$3:$B$239,DATA!$B37,Export!$C$3:$C$239,DATA!$C37)</f>
        <v>376</v>
      </c>
      <c r="G37">
        <f>SUMIFS(Export!G$3:G$239,Export!$B$3:$B$239,DATA!$B37,Export!$C$3:$C$239,DATA!$C37)</f>
        <v>0</v>
      </c>
      <c r="H37">
        <f>SUMIFS(Export!H$3:H$239,Export!$B$3:$B$239,DATA!$B37,Export!$C$3:$C$239,DATA!$C37)</f>
        <v>6</v>
      </c>
      <c r="I37">
        <f>SUMIFS(Export!I$3:I$239,Export!$B$3:$B$239,DATA!$B37,Export!$C$3:$C$239,DATA!$C37)</f>
        <v>2</v>
      </c>
      <c r="J37">
        <f>SUMIFS(Export!J$3:J$239,Export!$B$3:$B$239,DATA!$B37,Export!$C$3:$C$239,DATA!$C37)</f>
        <v>635</v>
      </c>
      <c r="K37">
        <f>SUMIFS(Export!K$3:K$239,Export!$B$3:$B$239,DATA!$B37,Export!$C$3:$C$239,DATA!$C37)</f>
        <v>69</v>
      </c>
      <c r="L37">
        <f>SUMIFS(Export!L$3:L$239,Export!$B$3:$B$239,DATA!$B37,Export!$C$3:$C$239,DATA!$C37)</f>
        <v>163</v>
      </c>
      <c r="M37">
        <f>SUMIFS(Export!M$3:M$239,Export!$B$3:$B$239,DATA!$B37,Export!$C$3:$C$239,DATA!$C37)</f>
        <v>403</v>
      </c>
      <c r="N37">
        <f>SUMIFS(Export!N$3:N$239,Export!$B$3:$B$239,DATA!$B37,Export!$C$3:$C$239,DATA!$C37)</f>
        <v>0</v>
      </c>
      <c r="O37">
        <f ca="1">SUMIFS(Export!O$3:O$239,Export!$B$3:$B$239,DATA!$B37,Export!$C$3:$C$239,DATA!$C37)</f>
        <v>0</v>
      </c>
      <c r="P37">
        <f ca="1">SUMIFS(Export!P$3:P$239,Export!$B$3:$B$239,DATA!$B37,Export!$C$3:$C$239,DATA!$C37)</f>
        <v>0</v>
      </c>
    </row>
    <row r="38" spans="1:16" x14ac:dyDescent="0.25">
      <c r="A38" t="s">
        <v>88</v>
      </c>
      <c r="B38" t="s">
        <v>7</v>
      </c>
      <c r="C38">
        <v>5</v>
      </c>
      <c r="D38">
        <f>SUMIFS(Export!D$3:D$239,Export!$B$3:$B$239,DATA!$B38,Export!$C$3:$C$239,DATA!$C38)</f>
        <v>1220</v>
      </c>
      <c r="E38">
        <f>SUMIFS(Export!E$3:E$239,Export!$B$3:$B$239,DATA!$B38,Export!$C$3:$C$239,DATA!$C38)</f>
        <v>704</v>
      </c>
      <c r="F38">
        <f>SUMIFS(Export!F$3:F$239,Export!$B$3:$B$239,DATA!$B38,Export!$C$3:$C$239,DATA!$C38)</f>
        <v>516</v>
      </c>
      <c r="G38">
        <f>SUMIFS(Export!G$3:G$239,Export!$B$3:$B$239,DATA!$B38,Export!$C$3:$C$239,DATA!$C38)</f>
        <v>0</v>
      </c>
      <c r="H38">
        <f>SUMIFS(Export!H$3:H$239,Export!$B$3:$B$239,DATA!$B38,Export!$C$3:$C$239,DATA!$C38)</f>
        <v>10</v>
      </c>
      <c r="I38">
        <f>SUMIFS(Export!I$3:I$239,Export!$B$3:$B$239,DATA!$B38,Export!$C$3:$C$239,DATA!$C38)</f>
        <v>4</v>
      </c>
      <c r="J38">
        <f>SUMIFS(Export!J$3:J$239,Export!$B$3:$B$239,DATA!$B38,Export!$C$3:$C$239,DATA!$C38)</f>
        <v>690</v>
      </c>
      <c r="K38">
        <f>SUMIFS(Export!K$3:K$239,Export!$B$3:$B$239,DATA!$B38,Export!$C$3:$C$239,DATA!$C38)</f>
        <v>93</v>
      </c>
      <c r="L38">
        <f>SUMIFS(Export!L$3:L$239,Export!$B$3:$B$239,DATA!$B38,Export!$C$3:$C$239,DATA!$C38)</f>
        <v>145</v>
      </c>
      <c r="M38">
        <f>SUMIFS(Export!M$3:M$239,Export!$B$3:$B$239,DATA!$B38,Export!$C$3:$C$239,DATA!$C38)</f>
        <v>452</v>
      </c>
      <c r="N38">
        <f>SUMIFS(Export!N$3:N$239,Export!$B$3:$B$239,DATA!$B38,Export!$C$3:$C$239,DATA!$C38)</f>
        <v>0</v>
      </c>
      <c r="O38">
        <f ca="1">SUMIFS(Export!O$3:O$239,Export!$B$3:$B$239,DATA!$B38,Export!$C$3:$C$239,DATA!$C38)</f>
        <v>0</v>
      </c>
      <c r="P38">
        <f ca="1">SUMIFS(Export!P$3:P$239,Export!$B$3:$B$239,DATA!$B38,Export!$C$3:$C$239,DATA!$C38)</f>
        <v>0</v>
      </c>
    </row>
    <row r="39" spans="1:16" x14ac:dyDescent="0.25">
      <c r="A39" t="s">
        <v>88</v>
      </c>
      <c r="B39" t="s">
        <v>7</v>
      </c>
      <c r="C39">
        <v>6</v>
      </c>
      <c r="D39">
        <f>SUMIFS(Export!D$3:D$239,Export!$B$3:$B$239,DATA!$B39,Export!$C$3:$C$239,DATA!$C39)</f>
        <v>1216</v>
      </c>
      <c r="E39">
        <f>SUMIFS(Export!E$3:E$239,Export!$B$3:$B$239,DATA!$B39,Export!$C$3:$C$239,DATA!$C39)</f>
        <v>772</v>
      </c>
      <c r="F39">
        <f>SUMIFS(Export!F$3:F$239,Export!$B$3:$B$239,DATA!$B39,Export!$C$3:$C$239,DATA!$C39)</f>
        <v>444</v>
      </c>
      <c r="G39">
        <f>SUMIFS(Export!G$3:G$239,Export!$B$3:$B$239,DATA!$B39,Export!$C$3:$C$239,DATA!$C39)</f>
        <v>0</v>
      </c>
      <c r="H39">
        <f>SUMIFS(Export!H$3:H$239,Export!$B$3:$B$239,DATA!$B39,Export!$C$3:$C$239,DATA!$C39)</f>
        <v>8</v>
      </c>
      <c r="I39">
        <f>SUMIFS(Export!I$3:I$239,Export!$B$3:$B$239,DATA!$B39,Export!$C$3:$C$239,DATA!$C39)</f>
        <v>5</v>
      </c>
      <c r="J39">
        <f>SUMIFS(Export!J$3:J$239,Export!$B$3:$B$239,DATA!$B39,Export!$C$3:$C$239,DATA!$C39)</f>
        <v>759</v>
      </c>
      <c r="K39">
        <f>SUMIFS(Export!K$3:K$239,Export!$B$3:$B$239,DATA!$B39,Export!$C$3:$C$239,DATA!$C39)</f>
        <v>127</v>
      </c>
      <c r="L39">
        <f>SUMIFS(Export!L$3:L$239,Export!$B$3:$B$239,DATA!$B39,Export!$C$3:$C$239,DATA!$C39)</f>
        <v>216</v>
      </c>
      <c r="M39">
        <f>SUMIFS(Export!M$3:M$239,Export!$B$3:$B$239,DATA!$B39,Export!$C$3:$C$239,DATA!$C39)</f>
        <v>416</v>
      </c>
      <c r="N39">
        <f>SUMIFS(Export!N$3:N$239,Export!$B$3:$B$239,DATA!$B39,Export!$C$3:$C$239,DATA!$C39)</f>
        <v>0</v>
      </c>
      <c r="O39">
        <f ca="1">SUMIFS(Export!O$3:O$239,Export!$B$3:$B$239,DATA!$B39,Export!$C$3:$C$239,DATA!$C39)</f>
        <v>0</v>
      </c>
      <c r="P39">
        <f ca="1">SUMIFS(Export!P$3:P$239,Export!$B$3:$B$239,DATA!$B39,Export!$C$3:$C$239,DATA!$C39)</f>
        <v>0</v>
      </c>
    </row>
    <row r="40" spans="1:16" x14ac:dyDescent="0.25">
      <c r="A40" t="s">
        <v>88</v>
      </c>
      <c r="B40" t="s">
        <v>7</v>
      </c>
      <c r="C40">
        <v>7</v>
      </c>
      <c r="D40">
        <f>SUMIFS(Export!D$3:D$239,Export!$B$3:$B$239,DATA!$B40,Export!$C$3:$C$239,DATA!$C40)</f>
        <v>1068</v>
      </c>
      <c r="E40">
        <f>SUMIFS(Export!E$3:E$239,Export!$B$3:$B$239,DATA!$B40,Export!$C$3:$C$239,DATA!$C40)</f>
        <v>691</v>
      </c>
      <c r="F40">
        <f>SUMIFS(Export!F$3:F$239,Export!$B$3:$B$239,DATA!$B40,Export!$C$3:$C$239,DATA!$C40)</f>
        <v>377</v>
      </c>
      <c r="G40">
        <f>SUMIFS(Export!G$3:G$239,Export!$B$3:$B$239,DATA!$B40,Export!$C$3:$C$239,DATA!$C40)</f>
        <v>0</v>
      </c>
      <c r="H40">
        <f>SUMIFS(Export!H$3:H$239,Export!$B$3:$B$239,DATA!$B40,Export!$C$3:$C$239,DATA!$C40)</f>
        <v>6</v>
      </c>
      <c r="I40">
        <f>SUMIFS(Export!I$3:I$239,Export!$B$3:$B$239,DATA!$B40,Export!$C$3:$C$239,DATA!$C40)</f>
        <v>1</v>
      </c>
      <c r="J40">
        <f>SUMIFS(Export!J$3:J$239,Export!$B$3:$B$239,DATA!$B40,Export!$C$3:$C$239,DATA!$C40)</f>
        <v>684</v>
      </c>
      <c r="K40">
        <f>SUMIFS(Export!K$3:K$239,Export!$B$3:$B$239,DATA!$B40,Export!$C$3:$C$239,DATA!$C40)</f>
        <v>83</v>
      </c>
      <c r="L40">
        <f>SUMIFS(Export!L$3:L$239,Export!$B$3:$B$239,DATA!$B40,Export!$C$3:$C$239,DATA!$C40)</f>
        <v>179</v>
      </c>
      <c r="M40">
        <f>SUMIFS(Export!M$3:M$239,Export!$B$3:$B$239,DATA!$B40,Export!$C$3:$C$239,DATA!$C40)</f>
        <v>422</v>
      </c>
      <c r="N40">
        <f>SUMIFS(Export!N$3:N$239,Export!$B$3:$B$239,DATA!$B40,Export!$C$3:$C$239,DATA!$C40)</f>
        <v>0</v>
      </c>
      <c r="O40">
        <f ca="1">SUMIFS(Export!O$3:O$239,Export!$B$3:$B$239,DATA!$B40,Export!$C$3:$C$239,DATA!$C40)</f>
        <v>0</v>
      </c>
      <c r="P40">
        <f ca="1">SUMIFS(Export!P$3:P$239,Export!$B$3:$B$239,DATA!$B40,Export!$C$3:$C$239,DATA!$C40)</f>
        <v>0</v>
      </c>
    </row>
    <row r="41" spans="1:16" x14ac:dyDescent="0.25">
      <c r="A41" t="s">
        <v>88</v>
      </c>
      <c r="B41" t="s">
        <v>7</v>
      </c>
      <c r="C41">
        <v>8</v>
      </c>
      <c r="D41">
        <f>SUMIFS(Export!D$3:D$239,Export!$B$3:$B$239,DATA!$B41,Export!$C$3:$C$239,DATA!$C41)</f>
        <v>1195</v>
      </c>
      <c r="E41">
        <f>SUMIFS(Export!E$3:E$239,Export!$B$3:$B$239,DATA!$B41,Export!$C$3:$C$239,DATA!$C41)</f>
        <v>786</v>
      </c>
      <c r="F41">
        <f>SUMIFS(Export!F$3:F$239,Export!$B$3:$B$239,DATA!$B41,Export!$C$3:$C$239,DATA!$C41)</f>
        <v>409</v>
      </c>
      <c r="G41">
        <f>SUMIFS(Export!G$3:G$239,Export!$B$3:$B$239,DATA!$B41,Export!$C$3:$C$239,DATA!$C41)</f>
        <v>0</v>
      </c>
      <c r="H41">
        <f>SUMIFS(Export!H$3:H$239,Export!$B$3:$B$239,DATA!$B41,Export!$C$3:$C$239,DATA!$C41)</f>
        <v>13</v>
      </c>
      <c r="I41">
        <f>SUMIFS(Export!I$3:I$239,Export!$B$3:$B$239,DATA!$B41,Export!$C$3:$C$239,DATA!$C41)</f>
        <v>9</v>
      </c>
      <c r="J41">
        <f>SUMIFS(Export!J$3:J$239,Export!$B$3:$B$239,DATA!$B41,Export!$C$3:$C$239,DATA!$C41)</f>
        <v>764</v>
      </c>
      <c r="K41">
        <f>SUMIFS(Export!K$3:K$239,Export!$B$3:$B$239,DATA!$B41,Export!$C$3:$C$239,DATA!$C41)</f>
        <v>158</v>
      </c>
      <c r="L41">
        <f>SUMIFS(Export!L$3:L$239,Export!$B$3:$B$239,DATA!$B41,Export!$C$3:$C$239,DATA!$C41)</f>
        <v>286</v>
      </c>
      <c r="M41">
        <f>SUMIFS(Export!M$3:M$239,Export!$B$3:$B$239,DATA!$B41,Export!$C$3:$C$239,DATA!$C41)</f>
        <v>320</v>
      </c>
      <c r="N41">
        <f>SUMIFS(Export!N$3:N$239,Export!$B$3:$B$239,DATA!$B41,Export!$C$3:$C$239,DATA!$C41)</f>
        <v>0</v>
      </c>
      <c r="O41">
        <f ca="1">SUMIFS(Export!O$3:O$239,Export!$B$3:$B$239,DATA!$B41,Export!$C$3:$C$239,DATA!$C41)</f>
        <v>0</v>
      </c>
      <c r="P41">
        <f ca="1">SUMIFS(Export!P$3:P$239,Export!$B$3:$B$239,DATA!$B41,Export!$C$3:$C$239,DATA!$C41)</f>
        <v>0</v>
      </c>
    </row>
    <row r="42" spans="1:16" x14ac:dyDescent="0.25">
      <c r="A42" t="s">
        <v>88</v>
      </c>
      <c r="B42" t="s">
        <v>7</v>
      </c>
      <c r="C42">
        <v>9</v>
      </c>
      <c r="D42">
        <f>SUMIFS(Export!D$3:D$239,Export!$B$3:$B$239,DATA!$B42,Export!$C$3:$C$239,DATA!$C42)</f>
        <v>979</v>
      </c>
      <c r="E42">
        <f>SUMIFS(Export!E$3:E$239,Export!$B$3:$B$239,DATA!$B42,Export!$C$3:$C$239,DATA!$C42)</f>
        <v>640</v>
      </c>
      <c r="F42">
        <f>SUMIFS(Export!F$3:F$239,Export!$B$3:$B$239,DATA!$B42,Export!$C$3:$C$239,DATA!$C42)</f>
        <v>339</v>
      </c>
      <c r="G42">
        <f>SUMIFS(Export!G$3:G$239,Export!$B$3:$B$239,DATA!$B42,Export!$C$3:$C$239,DATA!$C42)</f>
        <v>0</v>
      </c>
      <c r="H42">
        <f>SUMIFS(Export!H$3:H$239,Export!$B$3:$B$239,DATA!$B42,Export!$C$3:$C$239,DATA!$C42)</f>
        <v>10</v>
      </c>
      <c r="I42">
        <f>SUMIFS(Export!I$3:I$239,Export!$B$3:$B$239,DATA!$B42,Export!$C$3:$C$239,DATA!$C42)</f>
        <v>12</v>
      </c>
      <c r="J42">
        <f>SUMIFS(Export!J$3:J$239,Export!$B$3:$B$239,DATA!$B42,Export!$C$3:$C$239,DATA!$C42)</f>
        <v>618</v>
      </c>
      <c r="K42">
        <f>SUMIFS(Export!K$3:K$239,Export!$B$3:$B$239,DATA!$B42,Export!$C$3:$C$239,DATA!$C42)</f>
        <v>82</v>
      </c>
      <c r="L42">
        <f>SUMIFS(Export!L$3:L$239,Export!$B$3:$B$239,DATA!$B42,Export!$C$3:$C$239,DATA!$C42)</f>
        <v>185</v>
      </c>
      <c r="M42">
        <f>SUMIFS(Export!M$3:M$239,Export!$B$3:$B$239,DATA!$B42,Export!$C$3:$C$239,DATA!$C42)</f>
        <v>351</v>
      </c>
      <c r="N42">
        <f>SUMIFS(Export!N$3:N$239,Export!$B$3:$B$239,DATA!$B42,Export!$C$3:$C$239,DATA!$C42)</f>
        <v>0</v>
      </c>
      <c r="O42">
        <f ca="1">SUMIFS(Export!O$3:O$239,Export!$B$3:$B$239,DATA!$B42,Export!$C$3:$C$239,DATA!$C42)</f>
        <v>0</v>
      </c>
      <c r="P42">
        <f ca="1">SUMIFS(Export!P$3:P$239,Export!$B$3:$B$239,DATA!$B42,Export!$C$3:$C$239,DATA!$C42)</f>
        <v>0</v>
      </c>
    </row>
    <row r="43" spans="1:16" x14ac:dyDescent="0.25">
      <c r="A43" t="s">
        <v>88</v>
      </c>
      <c r="B43" t="s">
        <v>7</v>
      </c>
      <c r="C43">
        <v>10</v>
      </c>
      <c r="D43">
        <f>SUMIFS(Export!D$3:D$239,Export!$B$3:$B$239,DATA!$B43,Export!$C$3:$C$239,DATA!$C43)</f>
        <v>1367</v>
      </c>
      <c r="E43">
        <f>SUMIFS(Export!E$3:E$239,Export!$B$3:$B$239,DATA!$B43,Export!$C$3:$C$239,DATA!$C43)</f>
        <v>815</v>
      </c>
      <c r="F43">
        <f>SUMIFS(Export!F$3:F$239,Export!$B$3:$B$239,DATA!$B43,Export!$C$3:$C$239,DATA!$C43)</f>
        <v>552</v>
      </c>
      <c r="G43">
        <f>SUMIFS(Export!G$3:G$239,Export!$B$3:$B$239,DATA!$B43,Export!$C$3:$C$239,DATA!$C43)</f>
        <v>0</v>
      </c>
      <c r="H43">
        <f>SUMIFS(Export!H$3:H$239,Export!$B$3:$B$239,DATA!$B43,Export!$C$3:$C$239,DATA!$C43)</f>
        <v>11</v>
      </c>
      <c r="I43">
        <f>SUMIFS(Export!I$3:I$239,Export!$B$3:$B$239,DATA!$B43,Export!$C$3:$C$239,DATA!$C43)</f>
        <v>5</v>
      </c>
      <c r="J43">
        <f>SUMIFS(Export!J$3:J$239,Export!$B$3:$B$239,DATA!$B43,Export!$C$3:$C$239,DATA!$C43)</f>
        <v>799</v>
      </c>
      <c r="K43">
        <f>SUMIFS(Export!K$3:K$239,Export!$B$3:$B$239,DATA!$B43,Export!$C$3:$C$239,DATA!$C43)</f>
        <v>54</v>
      </c>
      <c r="L43">
        <f>SUMIFS(Export!L$3:L$239,Export!$B$3:$B$239,DATA!$B43,Export!$C$3:$C$239,DATA!$C43)</f>
        <v>210</v>
      </c>
      <c r="M43">
        <f>SUMIFS(Export!M$3:M$239,Export!$B$3:$B$239,DATA!$B43,Export!$C$3:$C$239,DATA!$C43)</f>
        <v>535</v>
      </c>
      <c r="N43">
        <f>SUMIFS(Export!N$3:N$239,Export!$B$3:$B$239,DATA!$B43,Export!$C$3:$C$239,DATA!$C43)</f>
        <v>0</v>
      </c>
      <c r="O43">
        <f ca="1">SUMIFS(Export!O$3:O$239,Export!$B$3:$B$239,DATA!$B43,Export!$C$3:$C$239,DATA!$C43)</f>
        <v>0</v>
      </c>
      <c r="P43">
        <f ca="1">SUMIFS(Export!P$3:P$239,Export!$B$3:$B$239,DATA!$B43,Export!$C$3:$C$239,DATA!$C43)</f>
        <v>0</v>
      </c>
    </row>
    <row r="44" spans="1:16" x14ac:dyDescent="0.25">
      <c r="A44" t="s">
        <v>90</v>
      </c>
      <c r="B44" t="s">
        <v>292</v>
      </c>
      <c r="C44" t="s">
        <v>300</v>
      </c>
      <c r="D44">
        <f>SUMIFS(Export!D$3:D$239,Export!$B$3:$B$239,DATA!$B44,Export!$C$3:$C$239,DATA!$C44)</f>
        <v>1014</v>
      </c>
      <c r="E44">
        <f>SUMIFS(Export!E$3:E$239,Export!$B$3:$B$239,DATA!$B44,Export!$C$3:$C$239,DATA!$C44)</f>
        <v>673</v>
      </c>
      <c r="F44">
        <f>SUMIFS(Export!F$3:F$239,Export!$B$3:$B$239,DATA!$B44,Export!$C$3:$C$239,DATA!$C44)</f>
        <v>341</v>
      </c>
      <c r="G44">
        <f>SUMIFS(Export!G$3:G$239,Export!$B$3:$B$239,DATA!$B44,Export!$C$3:$C$239,DATA!$C44)</f>
        <v>0</v>
      </c>
      <c r="H44">
        <f>SUMIFS(Export!H$3:H$239,Export!$B$3:$B$239,DATA!$B44,Export!$C$3:$C$239,DATA!$C44)</f>
        <v>4</v>
      </c>
      <c r="I44">
        <f>SUMIFS(Export!I$3:I$239,Export!$B$3:$B$239,DATA!$B44,Export!$C$3:$C$239,DATA!$C44)</f>
        <v>3</v>
      </c>
      <c r="J44">
        <f>SUMIFS(Export!J$3:J$239,Export!$B$3:$B$239,DATA!$B44,Export!$C$3:$C$239,DATA!$C44)</f>
        <v>666</v>
      </c>
      <c r="K44">
        <f>SUMIFS(Export!K$3:K$239,Export!$B$3:$B$239,DATA!$B44,Export!$C$3:$C$239,DATA!$C44)</f>
        <v>173</v>
      </c>
      <c r="L44">
        <f>SUMIFS(Export!L$3:L$239,Export!$B$3:$B$239,DATA!$B44,Export!$C$3:$C$239,DATA!$C44)</f>
        <v>229</v>
      </c>
      <c r="M44">
        <f>SUMIFS(Export!M$3:M$239,Export!$B$3:$B$239,DATA!$B44,Export!$C$3:$C$239,DATA!$C44)</f>
        <v>264</v>
      </c>
      <c r="N44">
        <f>SUMIFS(Export!N$3:N$239,Export!$B$3:$B$239,DATA!$B44,Export!$C$3:$C$239,DATA!$C44)</f>
        <v>0</v>
      </c>
      <c r="O44">
        <f ca="1">SUMIFS(Export!O$3:O$239,Export!$B$3:$B$239,DATA!$B44,Export!$C$3:$C$239,DATA!$C44)</f>
        <v>0</v>
      </c>
      <c r="P44">
        <f ca="1">SUMIFS(Export!P$3:P$239,Export!$B$3:$B$239,DATA!$B44,Export!$C$3:$C$239,DATA!$C44)</f>
        <v>0</v>
      </c>
    </row>
    <row r="45" spans="1:16" x14ac:dyDescent="0.25">
      <c r="A45" t="s">
        <v>90</v>
      </c>
      <c r="B45" t="s">
        <v>292</v>
      </c>
      <c r="C45" t="s">
        <v>299</v>
      </c>
      <c r="D45">
        <f>SUMIFS(Export!D$3:D$239,Export!$B$3:$B$239,DATA!$B45,Export!$C$3:$C$239,DATA!$C45)</f>
        <v>762</v>
      </c>
      <c r="E45">
        <f>SUMIFS(Export!E$3:E$239,Export!$B$3:$B$239,DATA!$B45,Export!$C$3:$C$239,DATA!$C45)</f>
        <v>503</v>
      </c>
      <c r="F45">
        <f>SUMIFS(Export!F$3:F$239,Export!$B$3:$B$239,DATA!$B45,Export!$C$3:$C$239,DATA!$C45)</f>
        <v>259</v>
      </c>
      <c r="G45">
        <f>SUMIFS(Export!G$3:G$239,Export!$B$3:$B$239,DATA!$B45,Export!$C$3:$C$239,DATA!$C45)</f>
        <v>0</v>
      </c>
      <c r="H45">
        <f>SUMIFS(Export!H$3:H$239,Export!$B$3:$B$239,DATA!$B45,Export!$C$3:$C$239,DATA!$C45)</f>
        <v>7</v>
      </c>
      <c r="I45">
        <f>SUMIFS(Export!I$3:I$239,Export!$B$3:$B$239,DATA!$B45,Export!$C$3:$C$239,DATA!$C45)</f>
        <v>2</v>
      </c>
      <c r="J45">
        <f>SUMIFS(Export!J$3:J$239,Export!$B$3:$B$239,DATA!$B45,Export!$C$3:$C$239,DATA!$C45)</f>
        <v>494</v>
      </c>
      <c r="K45">
        <f>SUMIFS(Export!K$3:K$239,Export!$B$3:$B$239,DATA!$B45,Export!$C$3:$C$239,DATA!$C45)</f>
        <v>131</v>
      </c>
      <c r="L45">
        <f>SUMIFS(Export!L$3:L$239,Export!$B$3:$B$239,DATA!$B45,Export!$C$3:$C$239,DATA!$C45)</f>
        <v>151</v>
      </c>
      <c r="M45">
        <f>SUMIFS(Export!M$3:M$239,Export!$B$3:$B$239,DATA!$B45,Export!$C$3:$C$239,DATA!$C45)</f>
        <v>212</v>
      </c>
      <c r="N45">
        <f>SUMIFS(Export!N$3:N$239,Export!$B$3:$B$239,DATA!$B45,Export!$C$3:$C$239,DATA!$C45)</f>
        <v>0</v>
      </c>
      <c r="O45">
        <f ca="1">SUMIFS(Export!O$3:O$239,Export!$B$3:$B$239,DATA!$B45,Export!$C$3:$C$239,DATA!$C45)</f>
        <v>0</v>
      </c>
      <c r="P45">
        <f ca="1">SUMIFS(Export!P$3:P$239,Export!$B$3:$B$239,DATA!$B45,Export!$C$3:$C$239,DATA!$C45)</f>
        <v>0</v>
      </c>
    </row>
    <row r="46" spans="1:16" x14ac:dyDescent="0.25">
      <c r="A46" t="s">
        <v>90</v>
      </c>
      <c r="B46" t="s">
        <v>292</v>
      </c>
      <c r="C46" t="s">
        <v>298</v>
      </c>
      <c r="D46">
        <f>SUMIFS(Export!D$3:D$239,Export!$B$3:$B$239,DATA!$B46,Export!$C$3:$C$239,DATA!$C46)</f>
        <v>898</v>
      </c>
      <c r="E46">
        <f>SUMIFS(Export!E$3:E$239,Export!$B$3:$B$239,DATA!$B46,Export!$C$3:$C$239,DATA!$C46)</f>
        <v>686</v>
      </c>
      <c r="F46">
        <f>SUMIFS(Export!F$3:F$239,Export!$B$3:$B$239,DATA!$B46,Export!$C$3:$C$239,DATA!$C46)</f>
        <v>212</v>
      </c>
      <c r="G46">
        <f>SUMIFS(Export!G$3:G$239,Export!$B$3:$B$239,DATA!$B46,Export!$C$3:$C$239,DATA!$C46)</f>
        <v>0</v>
      </c>
      <c r="H46">
        <f>SUMIFS(Export!H$3:H$239,Export!$B$3:$B$239,DATA!$B46,Export!$C$3:$C$239,DATA!$C46)</f>
        <v>6</v>
      </c>
      <c r="I46">
        <f>SUMIFS(Export!I$3:I$239,Export!$B$3:$B$239,DATA!$B46,Export!$C$3:$C$239,DATA!$C46)</f>
        <v>4</v>
      </c>
      <c r="J46">
        <f>SUMIFS(Export!J$3:J$239,Export!$B$3:$B$239,DATA!$B46,Export!$C$3:$C$239,DATA!$C46)</f>
        <v>676</v>
      </c>
      <c r="K46">
        <f>SUMIFS(Export!K$3:K$239,Export!$B$3:$B$239,DATA!$B46,Export!$C$3:$C$239,DATA!$C46)</f>
        <v>124</v>
      </c>
      <c r="L46">
        <f>SUMIFS(Export!L$3:L$239,Export!$B$3:$B$239,DATA!$B46,Export!$C$3:$C$239,DATA!$C46)</f>
        <v>223</v>
      </c>
      <c r="M46">
        <f>SUMIFS(Export!M$3:M$239,Export!$B$3:$B$239,DATA!$B46,Export!$C$3:$C$239,DATA!$C46)</f>
        <v>329</v>
      </c>
      <c r="N46">
        <f>SUMIFS(Export!N$3:N$239,Export!$B$3:$B$239,DATA!$B46,Export!$C$3:$C$239,DATA!$C46)</f>
        <v>0</v>
      </c>
      <c r="O46">
        <f ca="1">SUMIFS(Export!O$3:O$239,Export!$B$3:$B$239,DATA!$B46,Export!$C$3:$C$239,DATA!$C46)</f>
        <v>0</v>
      </c>
      <c r="P46">
        <f ca="1">SUMIFS(Export!P$3:P$239,Export!$B$3:$B$239,DATA!$B46,Export!$C$3:$C$239,DATA!$C46)</f>
        <v>0</v>
      </c>
    </row>
    <row r="47" spans="1:16" x14ac:dyDescent="0.25">
      <c r="A47" t="s">
        <v>90</v>
      </c>
      <c r="B47" t="s">
        <v>292</v>
      </c>
      <c r="C47" t="s">
        <v>297</v>
      </c>
      <c r="D47">
        <f>SUMIFS(Export!D$3:D$239,Export!$B$3:$B$239,DATA!$B47,Export!$C$3:$C$239,DATA!$C47)</f>
        <v>966</v>
      </c>
      <c r="E47">
        <f>SUMIFS(Export!E$3:E$239,Export!$B$3:$B$239,DATA!$B47,Export!$C$3:$C$239,DATA!$C47)</f>
        <v>639</v>
      </c>
      <c r="F47">
        <f>SUMIFS(Export!F$3:F$239,Export!$B$3:$B$239,DATA!$B47,Export!$C$3:$C$239,DATA!$C47)</f>
        <v>327</v>
      </c>
      <c r="G47">
        <f>SUMIFS(Export!G$3:G$239,Export!$B$3:$B$239,DATA!$B47,Export!$C$3:$C$239,DATA!$C47)</f>
        <v>0</v>
      </c>
      <c r="H47">
        <f>SUMIFS(Export!H$3:H$239,Export!$B$3:$B$239,DATA!$B47,Export!$C$3:$C$239,DATA!$C47)</f>
        <v>9</v>
      </c>
      <c r="I47">
        <f>SUMIFS(Export!I$3:I$239,Export!$B$3:$B$239,DATA!$B47,Export!$C$3:$C$239,DATA!$C47)</f>
        <v>7</v>
      </c>
      <c r="J47">
        <f>SUMIFS(Export!J$3:J$239,Export!$B$3:$B$239,DATA!$B47,Export!$C$3:$C$239,DATA!$C47)</f>
        <v>623</v>
      </c>
      <c r="K47">
        <f>SUMIFS(Export!K$3:K$239,Export!$B$3:$B$239,DATA!$B47,Export!$C$3:$C$239,DATA!$C47)</f>
        <v>145</v>
      </c>
      <c r="L47">
        <f>SUMIFS(Export!L$3:L$239,Export!$B$3:$B$239,DATA!$B47,Export!$C$3:$C$239,DATA!$C47)</f>
        <v>129</v>
      </c>
      <c r="M47">
        <f>SUMIFS(Export!M$3:M$239,Export!$B$3:$B$239,DATA!$B47,Export!$C$3:$C$239,DATA!$C47)</f>
        <v>349</v>
      </c>
      <c r="N47">
        <f>SUMIFS(Export!N$3:N$239,Export!$B$3:$B$239,DATA!$B47,Export!$C$3:$C$239,DATA!$C47)</f>
        <v>0</v>
      </c>
      <c r="O47">
        <f ca="1">SUMIFS(Export!O$3:O$239,Export!$B$3:$B$239,DATA!$B47,Export!$C$3:$C$239,DATA!$C47)</f>
        <v>0</v>
      </c>
      <c r="P47">
        <f ca="1">SUMIFS(Export!P$3:P$239,Export!$B$3:$B$239,DATA!$B47,Export!$C$3:$C$239,DATA!$C47)</f>
        <v>0</v>
      </c>
    </row>
    <row r="48" spans="1:16" x14ac:dyDescent="0.25">
      <c r="A48" t="s">
        <v>90</v>
      </c>
      <c r="B48" t="s">
        <v>292</v>
      </c>
      <c r="C48" t="s">
        <v>296</v>
      </c>
      <c r="D48">
        <f>SUMIFS(Export!D$3:D$239,Export!$B$3:$B$239,DATA!$B48,Export!$C$3:$C$239,DATA!$C48)</f>
        <v>974</v>
      </c>
      <c r="E48">
        <f>SUMIFS(Export!E$3:E$239,Export!$B$3:$B$239,DATA!$B48,Export!$C$3:$C$239,DATA!$C48)</f>
        <v>713</v>
      </c>
      <c r="F48">
        <f>SUMIFS(Export!F$3:F$239,Export!$B$3:$B$239,DATA!$B48,Export!$C$3:$C$239,DATA!$C48)</f>
        <v>261</v>
      </c>
      <c r="G48">
        <f>SUMIFS(Export!G$3:G$239,Export!$B$3:$B$239,DATA!$B48,Export!$C$3:$C$239,DATA!$C48)</f>
        <v>0</v>
      </c>
      <c r="H48">
        <f>SUMIFS(Export!H$3:H$239,Export!$B$3:$B$239,DATA!$B48,Export!$C$3:$C$239,DATA!$C48)</f>
        <v>7</v>
      </c>
      <c r="I48">
        <f>SUMIFS(Export!I$3:I$239,Export!$B$3:$B$239,DATA!$B48,Export!$C$3:$C$239,DATA!$C48)</f>
        <v>7</v>
      </c>
      <c r="J48">
        <f>SUMIFS(Export!J$3:J$239,Export!$B$3:$B$239,DATA!$B48,Export!$C$3:$C$239,DATA!$C48)</f>
        <v>699</v>
      </c>
      <c r="K48">
        <f>SUMIFS(Export!K$3:K$239,Export!$B$3:$B$239,DATA!$B48,Export!$C$3:$C$239,DATA!$C48)</f>
        <v>163</v>
      </c>
      <c r="L48">
        <f>SUMIFS(Export!L$3:L$239,Export!$B$3:$B$239,DATA!$B48,Export!$C$3:$C$239,DATA!$C48)</f>
        <v>133</v>
      </c>
      <c r="M48">
        <f>SUMIFS(Export!M$3:M$239,Export!$B$3:$B$239,DATA!$B48,Export!$C$3:$C$239,DATA!$C48)</f>
        <v>403</v>
      </c>
      <c r="N48">
        <f>SUMIFS(Export!N$3:N$239,Export!$B$3:$B$239,DATA!$B48,Export!$C$3:$C$239,DATA!$C48)</f>
        <v>0</v>
      </c>
      <c r="O48">
        <f ca="1">SUMIFS(Export!O$3:O$239,Export!$B$3:$B$239,DATA!$B48,Export!$C$3:$C$239,DATA!$C48)</f>
        <v>0</v>
      </c>
      <c r="P48">
        <f ca="1">SUMIFS(Export!P$3:P$239,Export!$B$3:$B$239,DATA!$B48,Export!$C$3:$C$239,DATA!$C48)</f>
        <v>0</v>
      </c>
    </row>
    <row r="49" spans="1:16" x14ac:dyDescent="0.25">
      <c r="A49" t="s">
        <v>90</v>
      </c>
      <c r="B49" t="s">
        <v>292</v>
      </c>
      <c r="C49" t="s">
        <v>295</v>
      </c>
      <c r="D49">
        <f>SUMIFS(Export!D$3:D$239,Export!$B$3:$B$239,DATA!$B49,Export!$C$3:$C$239,DATA!$C49)</f>
        <v>941</v>
      </c>
      <c r="E49">
        <f>SUMIFS(Export!E$3:E$239,Export!$B$3:$B$239,DATA!$B49,Export!$C$3:$C$239,DATA!$C49)</f>
        <v>697</v>
      </c>
      <c r="F49">
        <f>SUMIFS(Export!F$3:F$239,Export!$B$3:$B$239,DATA!$B49,Export!$C$3:$C$239,DATA!$C49)</f>
        <v>244</v>
      </c>
      <c r="G49">
        <f>SUMIFS(Export!G$3:G$239,Export!$B$3:$B$239,DATA!$B49,Export!$C$3:$C$239,DATA!$C49)</f>
        <v>0</v>
      </c>
      <c r="H49">
        <f>SUMIFS(Export!H$3:H$239,Export!$B$3:$B$239,DATA!$B49,Export!$C$3:$C$239,DATA!$C49)</f>
        <v>7</v>
      </c>
      <c r="I49">
        <f>SUMIFS(Export!I$3:I$239,Export!$B$3:$B$239,DATA!$B49,Export!$C$3:$C$239,DATA!$C49)</f>
        <v>3</v>
      </c>
      <c r="J49">
        <f>SUMIFS(Export!J$3:J$239,Export!$B$3:$B$239,DATA!$B49,Export!$C$3:$C$239,DATA!$C49)</f>
        <v>687</v>
      </c>
      <c r="K49">
        <f>SUMIFS(Export!K$3:K$239,Export!$B$3:$B$239,DATA!$B49,Export!$C$3:$C$239,DATA!$C49)</f>
        <v>186</v>
      </c>
      <c r="L49">
        <f>SUMIFS(Export!L$3:L$239,Export!$B$3:$B$239,DATA!$B49,Export!$C$3:$C$239,DATA!$C49)</f>
        <v>103</v>
      </c>
      <c r="M49">
        <f>SUMIFS(Export!M$3:M$239,Export!$B$3:$B$239,DATA!$B49,Export!$C$3:$C$239,DATA!$C49)</f>
        <v>398</v>
      </c>
      <c r="N49">
        <f>SUMIFS(Export!N$3:N$239,Export!$B$3:$B$239,DATA!$B49,Export!$C$3:$C$239,DATA!$C49)</f>
        <v>0</v>
      </c>
      <c r="O49">
        <f ca="1">SUMIFS(Export!O$3:O$239,Export!$B$3:$B$239,DATA!$B49,Export!$C$3:$C$239,DATA!$C49)</f>
        <v>0</v>
      </c>
      <c r="P49">
        <f ca="1">SUMIFS(Export!P$3:P$239,Export!$B$3:$B$239,DATA!$B49,Export!$C$3:$C$239,DATA!$C49)</f>
        <v>0</v>
      </c>
    </row>
    <row r="50" spans="1:16" x14ac:dyDescent="0.25">
      <c r="A50" t="s">
        <v>90</v>
      </c>
      <c r="B50" t="s">
        <v>292</v>
      </c>
      <c r="C50" t="s">
        <v>294</v>
      </c>
      <c r="D50">
        <f>SUMIFS(Export!D$3:D$239,Export!$B$3:$B$239,DATA!$B50,Export!$C$3:$C$239,DATA!$C50)</f>
        <v>1258</v>
      </c>
      <c r="E50">
        <f>SUMIFS(Export!E$3:E$239,Export!$B$3:$B$239,DATA!$B50,Export!$C$3:$C$239,DATA!$C50)</f>
        <v>788</v>
      </c>
      <c r="F50">
        <f>SUMIFS(Export!F$3:F$239,Export!$B$3:$B$239,DATA!$B50,Export!$C$3:$C$239,DATA!$C50)</f>
        <v>470</v>
      </c>
      <c r="G50">
        <f>SUMIFS(Export!G$3:G$239,Export!$B$3:$B$239,DATA!$B50,Export!$C$3:$C$239,DATA!$C50)</f>
        <v>0</v>
      </c>
      <c r="H50">
        <f>SUMIFS(Export!H$3:H$239,Export!$B$3:$B$239,DATA!$B50,Export!$C$3:$C$239,DATA!$C50)</f>
        <v>3</v>
      </c>
      <c r="I50">
        <f>SUMIFS(Export!I$3:I$239,Export!$B$3:$B$239,DATA!$B50,Export!$C$3:$C$239,DATA!$C50)</f>
        <v>5</v>
      </c>
      <c r="J50">
        <f>SUMIFS(Export!J$3:J$239,Export!$B$3:$B$239,DATA!$B50,Export!$C$3:$C$239,DATA!$C50)</f>
        <v>780</v>
      </c>
      <c r="K50">
        <f>SUMIFS(Export!K$3:K$239,Export!$B$3:$B$239,DATA!$B50,Export!$C$3:$C$239,DATA!$C50)</f>
        <v>234</v>
      </c>
      <c r="L50">
        <f>SUMIFS(Export!L$3:L$239,Export!$B$3:$B$239,DATA!$B50,Export!$C$3:$C$239,DATA!$C50)</f>
        <v>220</v>
      </c>
      <c r="M50">
        <f>SUMIFS(Export!M$3:M$239,Export!$B$3:$B$239,DATA!$B50,Export!$C$3:$C$239,DATA!$C50)</f>
        <v>326</v>
      </c>
      <c r="N50">
        <f>SUMIFS(Export!N$3:N$239,Export!$B$3:$B$239,DATA!$B50,Export!$C$3:$C$239,DATA!$C50)</f>
        <v>0</v>
      </c>
      <c r="O50">
        <f ca="1">SUMIFS(Export!O$3:O$239,Export!$B$3:$B$239,DATA!$B50,Export!$C$3:$C$239,DATA!$C50)</f>
        <v>0</v>
      </c>
      <c r="P50">
        <f ca="1">SUMIFS(Export!P$3:P$239,Export!$B$3:$B$239,DATA!$B50,Export!$C$3:$C$239,DATA!$C50)</f>
        <v>0</v>
      </c>
    </row>
    <row r="51" spans="1:16" x14ac:dyDescent="0.25">
      <c r="A51" t="s">
        <v>90</v>
      </c>
      <c r="B51" t="s">
        <v>292</v>
      </c>
      <c r="C51" t="s">
        <v>293</v>
      </c>
      <c r="D51">
        <f>SUMIFS(Export!D$3:D$239,Export!$B$3:$B$239,DATA!$B51,Export!$C$3:$C$239,DATA!$C51)</f>
        <v>1227</v>
      </c>
      <c r="E51">
        <f>SUMIFS(Export!E$3:E$239,Export!$B$3:$B$239,DATA!$B51,Export!$C$3:$C$239,DATA!$C51)</f>
        <v>818</v>
      </c>
      <c r="F51">
        <f>SUMIFS(Export!F$3:F$239,Export!$B$3:$B$239,DATA!$B51,Export!$C$3:$C$239,DATA!$C51)</f>
        <v>409</v>
      </c>
      <c r="G51">
        <f>SUMIFS(Export!G$3:G$239,Export!$B$3:$B$239,DATA!$B51,Export!$C$3:$C$239,DATA!$C51)</f>
        <v>0</v>
      </c>
      <c r="H51">
        <f>SUMIFS(Export!H$3:H$239,Export!$B$3:$B$239,DATA!$B51,Export!$C$3:$C$239,DATA!$C51)</f>
        <v>9</v>
      </c>
      <c r="I51">
        <f>SUMIFS(Export!I$3:I$239,Export!$B$3:$B$239,DATA!$B51,Export!$C$3:$C$239,DATA!$C51)</f>
        <v>5</v>
      </c>
      <c r="J51">
        <f>SUMIFS(Export!J$3:J$239,Export!$B$3:$B$239,DATA!$B51,Export!$C$3:$C$239,DATA!$C51)</f>
        <v>804</v>
      </c>
      <c r="K51">
        <f>SUMIFS(Export!K$3:K$239,Export!$B$3:$B$239,DATA!$B51,Export!$C$3:$C$239,DATA!$C51)</f>
        <v>147</v>
      </c>
      <c r="L51">
        <f>SUMIFS(Export!L$3:L$239,Export!$B$3:$B$239,DATA!$B51,Export!$C$3:$C$239,DATA!$C51)</f>
        <v>260</v>
      </c>
      <c r="M51">
        <f>SUMIFS(Export!M$3:M$239,Export!$B$3:$B$239,DATA!$B51,Export!$C$3:$C$239,DATA!$C51)</f>
        <v>397</v>
      </c>
      <c r="N51">
        <f>SUMIFS(Export!N$3:N$239,Export!$B$3:$B$239,DATA!$B51,Export!$C$3:$C$239,DATA!$C51)</f>
        <v>0</v>
      </c>
      <c r="O51">
        <f ca="1">SUMIFS(Export!O$3:O$239,Export!$B$3:$B$239,DATA!$B51,Export!$C$3:$C$239,DATA!$C51)</f>
        <v>0</v>
      </c>
      <c r="P51">
        <f ca="1">SUMIFS(Export!P$3:P$239,Export!$B$3:$B$239,DATA!$B51,Export!$C$3:$C$239,DATA!$C51)</f>
        <v>0</v>
      </c>
    </row>
    <row r="52" spans="1:16" x14ac:dyDescent="0.25">
      <c r="A52" t="s">
        <v>90</v>
      </c>
      <c r="B52" t="s">
        <v>116</v>
      </c>
      <c r="C52">
        <v>1</v>
      </c>
      <c r="D52">
        <f>SUMIFS(Export!D$3:D$239,Export!$B$3:$B$239,DATA!$B52,Export!$C$3:$C$239,DATA!$C52)</f>
        <v>822</v>
      </c>
      <c r="E52">
        <f>SUMIFS(Export!E$3:E$239,Export!$B$3:$B$239,DATA!$B52,Export!$C$3:$C$239,DATA!$C52)</f>
        <v>430</v>
      </c>
      <c r="F52">
        <f>SUMIFS(Export!F$3:F$239,Export!$B$3:$B$239,DATA!$B52,Export!$C$3:$C$239,DATA!$C52)</f>
        <v>392</v>
      </c>
      <c r="G52">
        <f>SUMIFS(Export!G$3:G$239,Export!$B$3:$B$239,DATA!$B52,Export!$C$3:$C$239,DATA!$C52)</f>
        <v>0</v>
      </c>
      <c r="H52">
        <f>SUMIFS(Export!H$3:H$239,Export!$B$3:$B$239,DATA!$B52,Export!$C$3:$C$239,DATA!$C52)</f>
        <v>8</v>
      </c>
      <c r="I52">
        <f>SUMIFS(Export!I$3:I$239,Export!$B$3:$B$239,DATA!$B52,Export!$C$3:$C$239,DATA!$C52)</f>
        <v>4</v>
      </c>
      <c r="J52">
        <f>SUMIFS(Export!J$3:J$239,Export!$B$3:$B$239,DATA!$B52,Export!$C$3:$C$239,DATA!$C52)</f>
        <v>418</v>
      </c>
      <c r="K52">
        <f>SUMIFS(Export!K$3:K$239,Export!$B$3:$B$239,DATA!$B52,Export!$C$3:$C$239,DATA!$C52)</f>
        <v>80</v>
      </c>
      <c r="L52">
        <f>SUMIFS(Export!L$3:L$239,Export!$B$3:$B$239,DATA!$B52,Export!$C$3:$C$239,DATA!$C52)</f>
        <v>104</v>
      </c>
      <c r="M52">
        <f>SUMIFS(Export!M$3:M$239,Export!$B$3:$B$239,DATA!$B52,Export!$C$3:$C$239,DATA!$C52)</f>
        <v>234</v>
      </c>
      <c r="N52">
        <f>SUMIFS(Export!N$3:N$239,Export!$B$3:$B$239,DATA!$B52,Export!$C$3:$C$239,DATA!$C52)</f>
        <v>0</v>
      </c>
      <c r="O52">
        <f ca="1">SUMIFS(Export!O$3:O$239,Export!$B$3:$B$239,DATA!$B52,Export!$C$3:$C$239,DATA!$C52)</f>
        <v>0</v>
      </c>
      <c r="P52">
        <f ca="1">SUMIFS(Export!P$3:P$239,Export!$B$3:$B$239,DATA!$B52,Export!$C$3:$C$239,DATA!$C52)</f>
        <v>0</v>
      </c>
    </row>
    <row r="53" spans="1:16" x14ac:dyDescent="0.25">
      <c r="A53" t="s">
        <v>90</v>
      </c>
      <c r="B53" t="s">
        <v>116</v>
      </c>
      <c r="C53">
        <v>2</v>
      </c>
      <c r="D53">
        <f>SUMIFS(Export!D$3:D$239,Export!$B$3:$B$239,DATA!$B53,Export!$C$3:$C$239,DATA!$C53)</f>
        <v>868</v>
      </c>
      <c r="E53">
        <f>SUMIFS(Export!E$3:E$239,Export!$B$3:$B$239,DATA!$B53,Export!$C$3:$C$239,DATA!$C53)</f>
        <v>492</v>
      </c>
      <c r="F53">
        <f>SUMIFS(Export!F$3:F$239,Export!$B$3:$B$239,DATA!$B53,Export!$C$3:$C$239,DATA!$C53)</f>
        <v>376</v>
      </c>
      <c r="G53">
        <f>SUMIFS(Export!G$3:G$239,Export!$B$3:$B$239,DATA!$B53,Export!$C$3:$C$239,DATA!$C53)</f>
        <v>0</v>
      </c>
      <c r="H53">
        <f>SUMIFS(Export!H$3:H$239,Export!$B$3:$B$239,DATA!$B53,Export!$C$3:$C$239,DATA!$C53)</f>
        <v>5</v>
      </c>
      <c r="I53">
        <f>SUMIFS(Export!I$3:I$239,Export!$B$3:$B$239,DATA!$B53,Export!$C$3:$C$239,DATA!$C53)</f>
        <v>5</v>
      </c>
      <c r="J53">
        <f>SUMIFS(Export!J$3:J$239,Export!$B$3:$B$239,DATA!$B53,Export!$C$3:$C$239,DATA!$C53)</f>
        <v>482</v>
      </c>
      <c r="K53">
        <f>SUMIFS(Export!K$3:K$239,Export!$B$3:$B$239,DATA!$B53,Export!$C$3:$C$239,DATA!$C53)</f>
        <v>93</v>
      </c>
      <c r="L53">
        <f>SUMIFS(Export!L$3:L$239,Export!$B$3:$B$239,DATA!$B53,Export!$C$3:$C$239,DATA!$C53)</f>
        <v>143</v>
      </c>
      <c r="M53">
        <f>SUMIFS(Export!M$3:M$239,Export!$B$3:$B$239,DATA!$B53,Export!$C$3:$C$239,DATA!$C53)</f>
        <v>246</v>
      </c>
      <c r="N53">
        <f>SUMIFS(Export!N$3:N$239,Export!$B$3:$B$239,DATA!$B53,Export!$C$3:$C$239,DATA!$C53)</f>
        <v>0</v>
      </c>
      <c r="O53">
        <f ca="1">SUMIFS(Export!O$3:O$239,Export!$B$3:$B$239,DATA!$B53,Export!$C$3:$C$239,DATA!$C53)</f>
        <v>0</v>
      </c>
      <c r="P53">
        <f ca="1">SUMIFS(Export!P$3:P$239,Export!$B$3:$B$239,DATA!$B53,Export!$C$3:$C$239,DATA!$C53)</f>
        <v>0</v>
      </c>
    </row>
    <row r="54" spans="1:16" x14ac:dyDescent="0.25">
      <c r="A54" t="s">
        <v>90</v>
      </c>
      <c r="B54" t="s">
        <v>116</v>
      </c>
      <c r="C54">
        <v>3</v>
      </c>
      <c r="D54">
        <f>SUMIFS(Export!D$3:D$239,Export!$B$3:$B$239,DATA!$B54,Export!$C$3:$C$239,DATA!$C54)</f>
        <v>1087</v>
      </c>
      <c r="E54">
        <f>SUMIFS(Export!E$3:E$239,Export!$B$3:$B$239,DATA!$B54,Export!$C$3:$C$239,DATA!$C54)</f>
        <v>568</v>
      </c>
      <c r="F54">
        <f>SUMIFS(Export!F$3:F$239,Export!$B$3:$B$239,DATA!$B54,Export!$C$3:$C$239,DATA!$C54)</f>
        <v>519</v>
      </c>
      <c r="G54">
        <f>SUMIFS(Export!G$3:G$239,Export!$B$3:$B$239,DATA!$B54,Export!$C$3:$C$239,DATA!$C54)</f>
        <v>0</v>
      </c>
      <c r="H54">
        <f>SUMIFS(Export!H$3:H$239,Export!$B$3:$B$239,DATA!$B54,Export!$C$3:$C$239,DATA!$C54)</f>
        <v>9</v>
      </c>
      <c r="I54">
        <f>SUMIFS(Export!I$3:I$239,Export!$B$3:$B$239,DATA!$B54,Export!$C$3:$C$239,DATA!$C54)</f>
        <v>4</v>
      </c>
      <c r="J54">
        <f>SUMIFS(Export!J$3:J$239,Export!$B$3:$B$239,DATA!$B54,Export!$C$3:$C$239,DATA!$C54)</f>
        <v>555</v>
      </c>
      <c r="K54">
        <f>SUMIFS(Export!K$3:K$239,Export!$B$3:$B$239,DATA!$B54,Export!$C$3:$C$239,DATA!$C54)</f>
        <v>132</v>
      </c>
      <c r="L54">
        <f>SUMIFS(Export!L$3:L$239,Export!$B$3:$B$239,DATA!$B54,Export!$C$3:$C$239,DATA!$C54)</f>
        <v>131</v>
      </c>
      <c r="M54">
        <f>SUMIFS(Export!M$3:M$239,Export!$B$3:$B$239,DATA!$B54,Export!$C$3:$C$239,DATA!$C54)</f>
        <v>292</v>
      </c>
      <c r="N54">
        <f>SUMIFS(Export!N$3:N$239,Export!$B$3:$B$239,DATA!$B54,Export!$C$3:$C$239,DATA!$C54)</f>
        <v>0</v>
      </c>
      <c r="O54">
        <f ca="1">SUMIFS(Export!O$3:O$239,Export!$B$3:$B$239,DATA!$B54,Export!$C$3:$C$239,DATA!$C54)</f>
        <v>0</v>
      </c>
      <c r="P54">
        <f ca="1">SUMIFS(Export!P$3:P$239,Export!$B$3:$B$239,DATA!$B54,Export!$C$3:$C$239,DATA!$C54)</f>
        <v>0</v>
      </c>
    </row>
    <row r="55" spans="1:16" x14ac:dyDescent="0.25">
      <c r="A55" t="s">
        <v>90</v>
      </c>
      <c r="B55" t="s">
        <v>116</v>
      </c>
      <c r="C55">
        <v>4</v>
      </c>
      <c r="D55">
        <f>SUMIFS(Export!D$3:D$239,Export!$B$3:$B$239,DATA!$B55,Export!$C$3:$C$239,DATA!$C55)</f>
        <v>1205</v>
      </c>
      <c r="E55">
        <f>SUMIFS(Export!E$3:E$239,Export!$B$3:$B$239,DATA!$B55,Export!$C$3:$C$239,DATA!$C55)</f>
        <v>660</v>
      </c>
      <c r="F55">
        <f>SUMIFS(Export!F$3:F$239,Export!$B$3:$B$239,DATA!$B55,Export!$C$3:$C$239,DATA!$C55)</f>
        <v>545</v>
      </c>
      <c r="G55">
        <f>SUMIFS(Export!G$3:G$239,Export!$B$3:$B$239,DATA!$B55,Export!$C$3:$C$239,DATA!$C55)</f>
        <v>0</v>
      </c>
      <c r="H55">
        <f>SUMIFS(Export!H$3:H$239,Export!$B$3:$B$239,DATA!$B55,Export!$C$3:$C$239,DATA!$C55)</f>
        <v>8</v>
      </c>
      <c r="I55">
        <f>SUMIFS(Export!I$3:I$239,Export!$B$3:$B$239,DATA!$B55,Export!$C$3:$C$239,DATA!$C55)</f>
        <v>7</v>
      </c>
      <c r="J55">
        <f>SUMIFS(Export!J$3:J$239,Export!$B$3:$B$239,DATA!$B55,Export!$C$3:$C$239,DATA!$C55)</f>
        <v>645</v>
      </c>
      <c r="K55">
        <f>SUMIFS(Export!K$3:K$239,Export!$B$3:$B$239,DATA!$B55,Export!$C$3:$C$239,DATA!$C55)</f>
        <v>165</v>
      </c>
      <c r="L55">
        <f>SUMIFS(Export!L$3:L$239,Export!$B$3:$B$239,DATA!$B55,Export!$C$3:$C$239,DATA!$C55)</f>
        <v>145</v>
      </c>
      <c r="M55">
        <f>SUMIFS(Export!M$3:M$239,Export!$B$3:$B$239,DATA!$B55,Export!$C$3:$C$239,DATA!$C55)</f>
        <v>335</v>
      </c>
      <c r="N55">
        <f>SUMIFS(Export!N$3:N$239,Export!$B$3:$B$239,DATA!$B55,Export!$C$3:$C$239,DATA!$C55)</f>
        <v>0</v>
      </c>
      <c r="O55">
        <f ca="1">SUMIFS(Export!O$3:O$239,Export!$B$3:$B$239,DATA!$B55,Export!$C$3:$C$239,DATA!$C55)</f>
        <v>0</v>
      </c>
      <c r="P55">
        <f ca="1">SUMIFS(Export!P$3:P$239,Export!$B$3:$B$239,DATA!$B55,Export!$C$3:$C$239,DATA!$C55)</f>
        <v>0</v>
      </c>
    </row>
    <row r="56" spans="1:16" x14ac:dyDescent="0.25">
      <c r="A56" t="s">
        <v>90</v>
      </c>
      <c r="B56" t="s">
        <v>116</v>
      </c>
      <c r="C56">
        <v>5</v>
      </c>
      <c r="D56">
        <f>SUMIFS(Export!D$3:D$239,Export!$B$3:$B$239,DATA!$B56,Export!$C$3:$C$239,DATA!$C56)</f>
        <v>639</v>
      </c>
      <c r="E56">
        <f>SUMIFS(Export!E$3:E$239,Export!$B$3:$B$239,DATA!$B56,Export!$C$3:$C$239,DATA!$C56)</f>
        <v>305</v>
      </c>
      <c r="F56">
        <f>SUMIFS(Export!F$3:F$239,Export!$B$3:$B$239,DATA!$B56,Export!$C$3:$C$239,DATA!$C56)</f>
        <v>334</v>
      </c>
      <c r="G56">
        <f>SUMIFS(Export!G$3:G$239,Export!$B$3:$B$239,DATA!$B56,Export!$C$3:$C$239,DATA!$C56)</f>
        <v>0</v>
      </c>
      <c r="H56">
        <f>SUMIFS(Export!H$3:H$239,Export!$B$3:$B$239,DATA!$B56,Export!$C$3:$C$239,DATA!$C56)</f>
        <v>3</v>
      </c>
      <c r="I56">
        <f>SUMIFS(Export!I$3:I$239,Export!$B$3:$B$239,DATA!$B56,Export!$C$3:$C$239,DATA!$C56)</f>
        <v>0</v>
      </c>
      <c r="J56">
        <f>SUMIFS(Export!J$3:J$239,Export!$B$3:$B$239,DATA!$B56,Export!$C$3:$C$239,DATA!$C56)</f>
        <v>302</v>
      </c>
      <c r="K56">
        <f>SUMIFS(Export!K$3:K$239,Export!$B$3:$B$239,DATA!$B56,Export!$C$3:$C$239,DATA!$C56)</f>
        <v>72</v>
      </c>
      <c r="L56">
        <f>SUMIFS(Export!L$3:L$239,Export!$B$3:$B$239,DATA!$B56,Export!$C$3:$C$239,DATA!$C56)</f>
        <v>60</v>
      </c>
      <c r="M56">
        <f>SUMIFS(Export!M$3:M$239,Export!$B$3:$B$239,DATA!$B56,Export!$C$3:$C$239,DATA!$C56)</f>
        <v>170</v>
      </c>
      <c r="N56">
        <f>SUMIFS(Export!N$3:N$239,Export!$B$3:$B$239,DATA!$B56,Export!$C$3:$C$239,DATA!$C56)</f>
        <v>0</v>
      </c>
      <c r="O56">
        <f ca="1">SUMIFS(Export!O$3:O$239,Export!$B$3:$B$239,DATA!$B56,Export!$C$3:$C$239,DATA!$C56)</f>
        <v>0</v>
      </c>
      <c r="P56">
        <f ca="1">SUMIFS(Export!P$3:P$239,Export!$B$3:$B$239,DATA!$B56,Export!$C$3:$C$239,DATA!$C56)</f>
        <v>0</v>
      </c>
    </row>
    <row r="57" spans="1:16" x14ac:dyDescent="0.25">
      <c r="A57" t="s">
        <v>90</v>
      </c>
      <c r="B57" t="s">
        <v>116</v>
      </c>
      <c r="C57">
        <v>6</v>
      </c>
      <c r="D57">
        <f>SUMIFS(Export!D$3:D$239,Export!$B$3:$B$239,DATA!$B57,Export!$C$3:$C$239,DATA!$C57)</f>
        <v>691</v>
      </c>
      <c r="E57">
        <f>SUMIFS(Export!E$3:E$239,Export!$B$3:$B$239,DATA!$B57,Export!$C$3:$C$239,DATA!$C57)</f>
        <v>394</v>
      </c>
      <c r="F57">
        <f>SUMIFS(Export!F$3:F$239,Export!$B$3:$B$239,DATA!$B57,Export!$C$3:$C$239,DATA!$C57)</f>
        <v>297</v>
      </c>
      <c r="G57">
        <f>SUMIFS(Export!G$3:G$239,Export!$B$3:$B$239,DATA!$B57,Export!$C$3:$C$239,DATA!$C57)</f>
        <v>0</v>
      </c>
      <c r="H57">
        <f>SUMIFS(Export!H$3:H$239,Export!$B$3:$B$239,DATA!$B57,Export!$C$3:$C$239,DATA!$C57)</f>
        <v>4</v>
      </c>
      <c r="I57">
        <f>SUMIFS(Export!I$3:I$239,Export!$B$3:$B$239,DATA!$B57,Export!$C$3:$C$239,DATA!$C57)</f>
        <v>3</v>
      </c>
      <c r="J57">
        <f>SUMIFS(Export!J$3:J$239,Export!$B$3:$B$239,DATA!$B57,Export!$C$3:$C$239,DATA!$C57)</f>
        <v>387</v>
      </c>
      <c r="K57">
        <f>SUMIFS(Export!K$3:K$239,Export!$B$3:$B$239,DATA!$B57,Export!$C$3:$C$239,DATA!$C57)</f>
        <v>113</v>
      </c>
      <c r="L57">
        <f>SUMIFS(Export!L$3:L$239,Export!$B$3:$B$239,DATA!$B57,Export!$C$3:$C$239,DATA!$C57)</f>
        <v>97</v>
      </c>
      <c r="M57">
        <f>SUMIFS(Export!M$3:M$239,Export!$B$3:$B$239,DATA!$B57,Export!$C$3:$C$239,DATA!$C57)</f>
        <v>177</v>
      </c>
      <c r="N57">
        <f>SUMIFS(Export!N$3:N$239,Export!$B$3:$B$239,DATA!$B57,Export!$C$3:$C$239,DATA!$C57)</f>
        <v>0</v>
      </c>
      <c r="O57">
        <f ca="1">SUMIFS(Export!O$3:O$239,Export!$B$3:$B$239,DATA!$B57,Export!$C$3:$C$239,DATA!$C57)</f>
        <v>0</v>
      </c>
      <c r="P57">
        <f ca="1">SUMIFS(Export!P$3:P$239,Export!$B$3:$B$239,DATA!$B57,Export!$C$3:$C$239,DATA!$C57)</f>
        <v>0</v>
      </c>
    </row>
    <row r="58" spans="1:16" x14ac:dyDescent="0.25">
      <c r="A58" t="s">
        <v>90</v>
      </c>
      <c r="B58" t="s">
        <v>116</v>
      </c>
      <c r="C58">
        <v>7</v>
      </c>
      <c r="D58">
        <f>SUMIFS(Export!D$3:D$239,Export!$B$3:$B$239,DATA!$B58,Export!$C$3:$C$239,DATA!$C58)</f>
        <v>716</v>
      </c>
      <c r="E58">
        <f>SUMIFS(Export!E$3:E$239,Export!$B$3:$B$239,DATA!$B58,Export!$C$3:$C$239,DATA!$C58)</f>
        <v>378</v>
      </c>
      <c r="F58">
        <f>SUMIFS(Export!F$3:F$239,Export!$B$3:$B$239,DATA!$B58,Export!$C$3:$C$239,DATA!$C58)</f>
        <v>338</v>
      </c>
      <c r="G58">
        <f>SUMIFS(Export!G$3:G$239,Export!$B$3:$B$239,DATA!$B58,Export!$C$3:$C$239,DATA!$C58)</f>
        <v>0</v>
      </c>
      <c r="H58">
        <f>SUMIFS(Export!H$3:H$239,Export!$B$3:$B$239,DATA!$B58,Export!$C$3:$C$239,DATA!$C58)</f>
        <v>6</v>
      </c>
      <c r="I58">
        <f>SUMIFS(Export!I$3:I$239,Export!$B$3:$B$239,DATA!$B58,Export!$C$3:$C$239,DATA!$C58)</f>
        <v>0</v>
      </c>
      <c r="J58">
        <f>SUMIFS(Export!J$3:J$239,Export!$B$3:$B$239,DATA!$B58,Export!$C$3:$C$239,DATA!$C58)</f>
        <v>372</v>
      </c>
      <c r="K58">
        <f>SUMIFS(Export!K$3:K$239,Export!$B$3:$B$239,DATA!$B58,Export!$C$3:$C$239,DATA!$C58)</f>
        <v>50</v>
      </c>
      <c r="L58">
        <f>SUMIFS(Export!L$3:L$239,Export!$B$3:$B$239,DATA!$B58,Export!$C$3:$C$239,DATA!$C58)</f>
        <v>91</v>
      </c>
      <c r="M58">
        <f>SUMIFS(Export!M$3:M$239,Export!$B$3:$B$239,DATA!$B58,Export!$C$3:$C$239,DATA!$C58)</f>
        <v>231</v>
      </c>
      <c r="N58">
        <f>SUMIFS(Export!N$3:N$239,Export!$B$3:$B$239,DATA!$B58,Export!$C$3:$C$239,DATA!$C58)</f>
        <v>0</v>
      </c>
      <c r="O58">
        <f ca="1">SUMIFS(Export!O$3:O$239,Export!$B$3:$B$239,DATA!$B58,Export!$C$3:$C$239,DATA!$C58)</f>
        <v>0</v>
      </c>
      <c r="P58">
        <f ca="1">SUMIFS(Export!P$3:P$239,Export!$B$3:$B$239,DATA!$B58,Export!$C$3:$C$239,DATA!$C58)</f>
        <v>0</v>
      </c>
    </row>
    <row r="59" spans="1:16" x14ac:dyDescent="0.25">
      <c r="A59" t="s">
        <v>90</v>
      </c>
      <c r="B59" t="s">
        <v>116</v>
      </c>
      <c r="C59">
        <v>8</v>
      </c>
      <c r="D59">
        <f>SUMIFS(Export!D$3:D$239,Export!$B$3:$B$239,DATA!$B59,Export!$C$3:$C$239,DATA!$C59)</f>
        <v>929</v>
      </c>
      <c r="E59">
        <f>SUMIFS(Export!E$3:E$239,Export!$B$3:$B$239,DATA!$B59,Export!$C$3:$C$239,DATA!$C59)</f>
        <v>567</v>
      </c>
      <c r="F59">
        <f>SUMIFS(Export!F$3:F$239,Export!$B$3:$B$239,DATA!$B59,Export!$C$3:$C$239,DATA!$C59)</f>
        <v>362</v>
      </c>
      <c r="G59">
        <f>SUMIFS(Export!G$3:G$239,Export!$B$3:$B$239,DATA!$B59,Export!$C$3:$C$239,DATA!$C59)</f>
        <v>0</v>
      </c>
      <c r="H59">
        <f>SUMIFS(Export!H$3:H$239,Export!$B$3:$B$239,DATA!$B59,Export!$C$3:$C$239,DATA!$C59)</f>
        <v>4</v>
      </c>
      <c r="I59">
        <f>SUMIFS(Export!I$3:I$239,Export!$B$3:$B$239,DATA!$B59,Export!$C$3:$C$239,DATA!$C59)</f>
        <v>5</v>
      </c>
      <c r="J59">
        <f>SUMIFS(Export!J$3:J$239,Export!$B$3:$B$239,DATA!$B59,Export!$C$3:$C$239,DATA!$C59)</f>
        <v>558</v>
      </c>
      <c r="K59">
        <f>SUMIFS(Export!K$3:K$239,Export!$B$3:$B$239,DATA!$B59,Export!$C$3:$C$239,DATA!$C59)</f>
        <v>92</v>
      </c>
      <c r="L59">
        <f>SUMIFS(Export!L$3:L$239,Export!$B$3:$B$239,DATA!$B59,Export!$C$3:$C$239,DATA!$C59)</f>
        <v>206</v>
      </c>
      <c r="M59">
        <f>SUMIFS(Export!M$3:M$239,Export!$B$3:$B$239,DATA!$B59,Export!$C$3:$C$239,DATA!$C59)</f>
        <v>260</v>
      </c>
      <c r="N59">
        <f>SUMIFS(Export!N$3:N$239,Export!$B$3:$B$239,DATA!$B59,Export!$C$3:$C$239,DATA!$C59)</f>
        <v>0</v>
      </c>
      <c r="O59">
        <f ca="1">SUMIFS(Export!O$3:O$239,Export!$B$3:$B$239,DATA!$B59,Export!$C$3:$C$239,DATA!$C59)</f>
        <v>0</v>
      </c>
      <c r="P59">
        <f ca="1">SUMIFS(Export!P$3:P$239,Export!$B$3:$B$239,DATA!$B59,Export!$C$3:$C$239,DATA!$C59)</f>
        <v>0</v>
      </c>
    </row>
    <row r="60" spans="1:16" x14ac:dyDescent="0.25">
      <c r="A60" t="s">
        <v>90</v>
      </c>
      <c r="B60" t="s">
        <v>116</v>
      </c>
      <c r="C60">
        <v>9</v>
      </c>
      <c r="D60">
        <f>SUMIFS(Export!D$3:D$239,Export!$B$3:$B$239,DATA!$B60,Export!$C$3:$C$239,DATA!$C60)</f>
        <v>1070</v>
      </c>
      <c r="E60">
        <f>SUMIFS(Export!E$3:E$239,Export!$B$3:$B$239,DATA!$B60,Export!$C$3:$C$239,DATA!$C60)</f>
        <v>606</v>
      </c>
      <c r="F60">
        <f>SUMIFS(Export!F$3:F$239,Export!$B$3:$B$239,DATA!$B60,Export!$C$3:$C$239,DATA!$C60)</f>
        <v>464</v>
      </c>
      <c r="G60">
        <f>SUMIFS(Export!G$3:G$239,Export!$B$3:$B$239,DATA!$B60,Export!$C$3:$C$239,DATA!$C60)</f>
        <v>0</v>
      </c>
      <c r="H60">
        <f>SUMIFS(Export!H$3:H$239,Export!$B$3:$B$239,DATA!$B60,Export!$C$3:$C$239,DATA!$C60)</f>
        <v>5</v>
      </c>
      <c r="I60">
        <f>SUMIFS(Export!I$3:I$239,Export!$B$3:$B$239,DATA!$B60,Export!$C$3:$C$239,DATA!$C60)</f>
        <v>5</v>
      </c>
      <c r="J60">
        <f>SUMIFS(Export!J$3:J$239,Export!$B$3:$B$239,DATA!$B60,Export!$C$3:$C$239,DATA!$C60)</f>
        <v>596</v>
      </c>
      <c r="K60">
        <f>SUMIFS(Export!K$3:K$239,Export!$B$3:$B$239,DATA!$B60,Export!$C$3:$C$239,DATA!$C60)</f>
        <v>120</v>
      </c>
      <c r="L60">
        <f>SUMIFS(Export!L$3:L$239,Export!$B$3:$B$239,DATA!$B60,Export!$C$3:$C$239,DATA!$C60)</f>
        <v>204</v>
      </c>
      <c r="M60">
        <f>SUMIFS(Export!M$3:M$239,Export!$B$3:$B$239,DATA!$B60,Export!$C$3:$C$239,DATA!$C60)</f>
        <v>272</v>
      </c>
      <c r="N60">
        <f>SUMIFS(Export!N$3:N$239,Export!$B$3:$B$239,DATA!$B60,Export!$C$3:$C$239,DATA!$C60)</f>
        <v>0</v>
      </c>
      <c r="O60">
        <f ca="1">SUMIFS(Export!O$3:O$239,Export!$B$3:$B$239,DATA!$B60,Export!$C$3:$C$239,DATA!$C60)</f>
        <v>0</v>
      </c>
      <c r="P60">
        <f ca="1">SUMIFS(Export!P$3:P$239,Export!$B$3:$B$239,DATA!$B60,Export!$C$3:$C$239,DATA!$C60)</f>
        <v>0</v>
      </c>
    </row>
    <row r="61" spans="1:16" x14ac:dyDescent="0.25">
      <c r="A61" t="s">
        <v>90</v>
      </c>
      <c r="B61" t="s">
        <v>116</v>
      </c>
      <c r="C61">
        <v>10</v>
      </c>
      <c r="D61">
        <f>SUMIFS(Export!D$3:D$239,Export!$B$3:$B$239,DATA!$B61,Export!$C$3:$C$239,DATA!$C61)</f>
        <v>1200</v>
      </c>
      <c r="E61">
        <f>SUMIFS(Export!E$3:E$239,Export!$B$3:$B$239,DATA!$B61,Export!$C$3:$C$239,DATA!$C61)</f>
        <v>645</v>
      </c>
      <c r="F61">
        <f>SUMIFS(Export!F$3:F$239,Export!$B$3:$B$239,DATA!$B61,Export!$C$3:$C$239,DATA!$C61)</f>
        <v>555</v>
      </c>
      <c r="G61">
        <f>SUMIFS(Export!G$3:G$239,Export!$B$3:$B$239,DATA!$B61,Export!$C$3:$C$239,DATA!$C61)</f>
        <v>0</v>
      </c>
      <c r="H61">
        <f>SUMIFS(Export!H$3:H$239,Export!$B$3:$B$239,DATA!$B61,Export!$C$3:$C$239,DATA!$C61)</f>
        <v>8</v>
      </c>
      <c r="I61">
        <f>SUMIFS(Export!I$3:I$239,Export!$B$3:$B$239,DATA!$B61,Export!$C$3:$C$239,DATA!$C61)</f>
        <v>4</v>
      </c>
      <c r="J61">
        <f>SUMIFS(Export!J$3:J$239,Export!$B$3:$B$239,DATA!$B61,Export!$C$3:$C$239,DATA!$C61)</f>
        <v>633</v>
      </c>
      <c r="K61">
        <f>SUMIFS(Export!K$3:K$239,Export!$B$3:$B$239,DATA!$B61,Export!$C$3:$C$239,DATA!$C61)</f>
        <v>64</v>
      </c>
      <c r="L61">
        <f>SUMIFS(Export!L$3:L$239,Export!$B$3:$B$239,DATA!$B61,Export!$C$3:$C$239,DATA!$C61)</f>
        <v>111</v>
      </c>
      <c r="M61">
        <f>SUMIFS(Export!M$3:M$239,Export!$B$3:$B$239,DATA!$B61,Export!$C$3:$C$239,DATA!$C61)</f>
        <v>458</v>
      </c>
      <c r="N61">
        <f>SUMIFS(Export!N$3:N$239,Export!$B$3:$B$239,DATA!$B61,Export!$C$3:$C$239,DATA!$C61)</f>
        <v>0</v>
      </c>
      <c r="O61">
        <f ca="1">SUMIFS(Export!O$3:O$239,Export!$B$3:$B$239,DATA!$B61,Export!$C$3:$C$239,DATA!$C61)</f>
        <v>0</v>
      </c>
      <c r="P61">
        <f ca="1">SUMIFS(Export!P$3:P$239,Export!$B$3:$B$239,DATA!$B61,Export!$C$3:$C$239,DATA!$C61)</f>
        <v>0</v>
      </c>
    </row>
    <row r="62" spans="1:16" x14ac:dyDescent="0.25">
      <c r="A62" t="s">
        <v>90</v>
      </c>
      <c r="B62" t="s">
        <v>116</v>
      </c>
      <c r="C62">
        <v>11</v>
      </c>
      <c r="D62">
        <f>SUMIFS(Export!D$3:D$239,Export!$B$3:$B$239,DATA!$B62,Export!$C$3:$C$239,DATA!$C62)</f>
        <v>1018</v>
      </c>
      <c r="E62">
        <f>SUMIFS(Export!E$3:E$239,Export!$B$3:$B$239,DATA!$B62,Export!$C$3:$C$239,DATA!$C62)</f>
        <v>507</v>
      </c>
      <c r="F62">
        <f>SUMIFS(Export!F$3:F$239,Export!$B$3:$B$239,DATA!$B62,Export!$C$3:$C$239,DATA!$C62)</f>
        <v>511</v>
      </c>
      <c r="G62">
        <f>SUMIFS(Export!G$3:G$239,Export!$B$3:$B$239,DATA!$B62,Export!$C$3:$C$239,DATA!$C62)</f>
        <v>0</v>
      </c>
      <c r="H62">
        <f>SUMIFS(Export!H$3:H$239,Export!$B$3:$B$239,DATA!$B62,Export!$C$3:$C$239,DATA!$C62)</f>
        <v>9</v>
      </c>
      <c r="I62">
        <f>SUMIFS(Export!I$3:I$239,Export!$B$3:$B$239,DATA!$B62,Export!$C$3:$C$239,DATA!$C62)</f>
        <v>2</v>
      </c>
      <c r="J62">
        <f>SUMIFS(Export!J$3:J$239,Export!$B$3:$B$239,DATA!$B62,Export!$C$3:$C$239,DATA!$C62)</f>
        <v>496</v>
      </c>
      <c r="K62">
        <f>SUMIFS(Export!K$3:K$239,Export!$B$3:$B$239,DATA!$B62,Export!$C$3:$C$239,DATA!$C62)</f>
        <v>51</v>
      </c>
      <c r="L62">
        <f>SUMIFS(Export!L$3:L$239,Export!$B$3:$B$239,DATA!$B62,Export!$C$3:$C$239,DATA!$C62)</f>
        <v>73</v>
      </c>
      <c r="M62">
        <f>SUMIFS(Export!M$3:M$239,Export!$B$3:$B$239,DATA!$B62,Export!$C$3:$C$239,DATA!$C62)</f>
        <v>372</v>
      </c>
      <c r="N62">
        <f>SUMIFS(Export!N$3:N$239,Export!$B$3:$B$239,DATA!$B62,Export!$C$3:$C$239,DATA!$C62)</f>
        <v>0</v>
      </c>
      <c r="O62">
        <f ca="1">SUMIFS(Export!O$3:O$239,Export!$B$3:$B$239,DATA!$B62,Export!$C$3:$C$239,DATA!$C62)</f>
        <v>0</v>
      </c>
      <c r="P62">
        <f ca="1">SUMIFS(Export!P$3:P$239,Export!$B$3:$B$239,DATA!$B62,Export!$C$3:$C$239,DATA!$C62)</f>
        <v>0</v>
      </c>
    </row>
    <row r="63" spans="1:16" x14ac:dyDescent="0.25">
      <c r="A63" t="s">
        <v>90</v>
      </c>
      <c r="B63" t="s">
        <v>116</v>
      </c>
      <c r="C63">
        <v>12</v>
      </c>
      <c r="D63">
        <f>SUMIFS(Export!D$3:D$239,Export!$B$3:$B$239,DATA!$B63,Export!$C$3:$C$239,DATA!$C63)</f>
        <v>727</v>
      </c>
      <c r="E63">
        <f>SUMIFS(Export!E$3:E$239,Export!$B$3:$B$239,DATA!$B63,Export!$C$3:$C$239,DATA!$C63)</f>
        <v>383</v>
      </c>
      <c r="F63">
        <f>SUMIFS(Export!F$3:F$239,Export!$B$3:$B$239,DATA!$B63,Export!$C$3:$C$239,DATA!$C63)</f>
        <v>344</v>
      </c>
      <c r="G63">
        <f>SUMIFS(Export!G$3:G$239,Export!$B$3:$B$239,DATA!$B63,Export!$C$3:$C$239,DATA!$C63)</f>
        <v>0</v>
      </c>
      <c r="H63">
        <f>SUMIFS(Export!H$3:H$239,Export!$B$3:$B$239,DATA!$B63,Export!$C$3:$C$239,DATA!$C63)</f>
        <v>4</v>
      </c>
      <c r="I63">
        <f>SUMIFS(Export!I$3:I$239,Export!$B$3:$B$239,DATA!$B63,Export!$C$3:$C$239,DATA!$C63)</f>
        <v>3</v>
      </c>
      <c r="J63">
        <f>SUMIFS(Export!J$3:J$239,Export!$B$3:$B$239,DATA!$B63,Export!$C$3:$C$239,DATA!$C63)</f>
        <v>376</v>
      </c>
      <c r="K63">
        <f>SUMIFS(Export!K$3:K$239,Export!$B$3:$B$239,DATA!$B63,Export!$C$3:$C$239,DATA!$C63)</f>
        <v>72</v>
      </c>
      <c r="L63">
        <f>SUMIFS(Export!L$3:L$239,Export!$B$3:$B$239,DATA!$B63,Export!$C$3:$C$239,DATA!$C63)</f>
        <v>84</v>
      </c>
      <c r="M63">
        <f>SUMIFS(Export!M$3:M$239,Export!$B$3:$B$239,DATA!$B63,Export!$C$3:$C$239,DATA!$C63)</f>
        <v>220</v>
      </c>
      <c r="N63">
        <f>SUMIFS(Export!N$3:N$239,Export!$B$3:$B$239,DATA!$B63,Export!$C$3:$C$239,DATA!$C63)</f>
        <v>0</v>
      </c>
      <c r="O63">
        <f ca="1">SUMIFS(Export!O$3:O$239,Export!$B$3:$B$239,DATA!$B63,Export!$C$3:$C$239,DATA!$C63)</f>
        <v>0</v>
      </c>
      <c r="P63">
        <f ca="1">SUMIFS(Export!P$3:P$239,Export!$B$3:$B$239,DATA!$B63,Export!$C$3:$C$239,DATA!$C63)</f>
        <v>0</v>
      </c>
    </row>
    <row r="64" spans="1:16" x14ac:dyDescent="0.25">
      <c r="A64" t="s">
        <v>90</v>
      </c>
      <c r="B64" t="s">
        <v>116</v>
      </c>
      <c r="C64">
        <v>13</v>
      </c>
      <c r="D64">
        <f>SUMIFS(Export!D$3:D$239,Export!$B$3:$B$239,DATA!$B64,Export!$C$3:$C$239,DATA!$C64)</f>
        <v>900</v>
      </c>
      <c r="E64">
        <f>SUMIFS(Export!E$3:E$239,Export!$B$3:$B$239,DATA!$B64,Export!$C$3:$C$239,DATA!$C64)</f>
        <v>525</v>
      </c>
      <c r="F64">
        <f>SUMIFS(Export!F$3:F$239,Export!$B$3:$B$239,DATA!$B64,Export!$C$3:$C$239,DATA!$C64)</f>
        <v>375</v>
      </c>
      <c r="G64">
        <f>SUMIFS(Export!G$3:G$239,Export!$B$3:$B$239,DATA!$B64,Export!$C$3:$C$239,DATA!$C64)</f>
        <v>0</v>
      </c>
      <c r="H64">
        <f>SUMIFS(Export!H$3:H$239,Export!$B$3:$B$239,DATA!$B64,Export!$C$3:$C$239,DATA!$C64)</f>
        <v>5</v>
      </c>
      <c r="I64">
        <f>SUMIFS(Export!I$3:I$239,Export!$B$3:$B$239,DATA!$B64,Export!$C$3:$C$239,DATA!$C64)</f>
        <v>1</v>
      </c>
      <c r="J64">
        <f>SUMIFS(Export!J$3:J$239,Export!$B$3:$B$239,DATA!$B64,Export!$C$3:$C$239,DATA!$C64)</f>
        <v>519</v>
      </c>
      <c r="K64">
        <f>SUMIFS(Export!K$3:K$239,Export!$B$3:$B$239,DATA!$B64,Export!$C$3:$C$239,DATA!$C64)</f>
        <v>102</v>
      </c>
      <c r="L64">
        <f>SUMIFS(Export!L$3:L$239,Export!$B$3:$B$239,DATA!$B64,Export!$C$3:$C$239,DATA!$C64)</f>
        <v>224</v>
      </c>
      <c r="M64">
        <f>SUMIFS(Export!M$3:M$239,Export!$B$3:$B$239,DATA!$B64,Export!$C$3:$C$239,DATA!$C64)</f>
        <v>193</v>
      </c>
      <c r="N64">
        <f>SUMIFS(Export!N$3:N$239,Export!$B$3:$B$239,DATA!$B64,Export!$C$3:$C$239,DATA!$C64)</f>
        <v>0</v>
      </c>
      <c r="O64">
        <f ca="1">SUMIFS(Export!O$3:O$239,Export!$B$3:$B$239,DATA!$B64,Export!$C$3:$C$239,DATA!$C64)</f>
        <v>0</v>
      </c>
      <c r="P64">
        <f ca="1">SUMIFS(Export!P$3:P$239,Export!$B$3:$B$239,DATA!$B64,Export!$C$3:$C$239,DATA!$C64)</f>
        <v>0</v>
      </c>
    </row>
    <row r="65" spans="1:16" x14ac:dyDescent="0.25">
      <c r="A65" t="s">
        <v>90</v>
      </c>
      <c r="B65" t="s">
        <v>117</v>
      </c>
      <c r="C65">
        <v>1</v>
      </c>
      <c r="D65">
        <f>SUMIFS(Export!D$3:D$239,Export!$B$3:$B$239,DATA!$B65,Export!$C$3:$C$239,DATA!$C65)</f>
        <v>1006</v>
      </c>
      <c r="E65">
        <f>SUMIFS(Export!E$3:E$239,Export!$B$3:$B$239,DATA!$B65,Export!$C$3:$C$239,DATA!$C65)</f>
        <v>598</v>
      </c>
      <c r="F65">
        <f>SUMIFS(Export!F$3:F$239,Export!$B$3:$B$239,DATA!$B65,Export!$C$3:$C$239,DATA!$C65)</f>
        <v>408</v>
      </c>
      <c r="G65">
        <f>SUMIFS(Export!G$3:G$239,Export!$B$3:$B$239,DATA!$B65,Export!$C$3:$C$239,DATA!$C65)</f>
        <v>0</v>
      </c>
      <c r="H65">
        <f>SUMIFS(Export!H$3:H$239,Export!$B$3:$B$239,DATA!$B65,Export!$C$3:$C$239,DATA!$C65)</f>
        <v>27</v>
      </c>
      <c r="I65">
        <f>SUMIFS(Export!I$3:I$239,Export!$B$3:$B$239,DATA!$B65,Export!$C$3:$C$239,DATA!$C65)</f>
        <v>6</v>
      </c>
      <c r="J65">
        <f>SUMIFS(Export!J$3:J$239,Export!$B$3:$B$239,DATA!$B65,Export!$C$3:$C$239,DATA!$C65)</f>
        <v>565</v>
      </c>
      <c r="K65">
        <f>SUMIFS(Export!K$3:K$239,Export!$B$3:$B$239,DATA!$B65,Export!$C$3:$C$239,DATA!$C65)</f>
        <v>146</v>
      </c>
      <c r="L65">
        <f>SUMIFS(Export!L$3:L$239,Export!$B$3:$B$239,DATA!$B65,Export!$C$3:$C$239,DATA!$C65)</f>
        <v>110</v>
      </c>
      <c r="M65">
        <f>SUMIFS(Export!M$3:M$239,Export!$B$3:$B$239,DATA!$B65,Export!$C$3:$C$239,DATA!$C65)</f>
        <v>309</v>
      </c>
      <c r="N65">
        <f>SUMIFS(Export!N$3:N$239,Export!$B$3:$B$239,DATA!$B65,Export!$C$3:$C$239,DATA!$C65)</f>
        <v>0</v>
      </c>
      <c r="O65">
        <f ca="1">SUMIFS(Export!O$3:O$239,Export!$B$3:$B$239,DATA!$B65,Export!$C$3:$C$239,DATA!$C65)</f>
        <v>0</v>
      </c>
      <c r="P65">
        <f ca="1">SUMIFS(Export!P$3:P$239,Export!$B$3:$B$239,DATA!$B65,Export!$C$3:$C$239,DATA!$C65)</f>
        <v>0</v>
      </c>
    </row>
    <row r="66" spans="1:16" x14ac:dyDescent="0.25">
      <c r="A66" t="s">
        <v>90</v>
      </c>
      <c r="B66" t="s">
        <v>117</v>
      </c>
      <c r="C66">
        <v>2</v>
      </c>
      <c r="D66">
        <f>SUMIFS(Export!D$3:D$239,Export!$B$3:$B$239,DATA!$B66,Export!$C$3:$C$239,DATA!$C66)</f>
        <v>1328</v>
      </c>
      <c r="E66">
        <f>SUMIFS(Export!E$3:E$239,Export!$B$3:$B$239,DATA!$B66,Export!$C$3:$C$239,DATA!$C66)</f>
        <v>836</v>
      </c>
      <c r="F66">
        <f>SUMIFS(Export!F$3:F$239,Export!$B$3:$B$239,DATA!$B66,Export!$C$3:$C$239,DATA!$C66)</f>
        <v>492</v>
      </c>
      <c r="G66">
        <f>SUMIFS(Export!G$3:G$239,Export!$B$3:$B$239,DATA!$B66,Export!$C$3:$C$239,DATA!$C66)</f>
        <v>0</v>
      </c>
      <c r="H66">
        <f>SUMIFS(Export!H$3:H$239,Export!$B$3:$B$239,DATA!$B66,Export!$C$3:$C$239,DATA!$C66)</f>
        <v>10</v>
      </c>
      <c r="I66">
        <f>SUMIFS(Export!I$3:I$239,Export!$B$3:$B$239,DATA!$B66,Export!$C$3:$C$239,DATA!$C66)</f>
        <v>10</v>
      </c>
      <c r="J66">
        <f>SUMIFS(Export!J$3:J$239,Export!$B$3:$B$239,DATA!$B66,Export!$C$3:$C$239,DATA!$C66)</f>
        <v>816</v>
      </c>
      <c r="K66">
        <f>SUMIFS(Export!K$3:K$239,Export!$B$3:$B$239,DATA!$B66,Export!$C$3:$C$239,DATA!$C66)</f>
        <v>245</v>
      </c>
      <c r="L66">
        <f>SUMIFS(Export!L$3:L$239,Export!$B$3:$B$239,DATA!$B66,Export!$C$3:$C$239,DATA!$C66)</f>
        <v>169</v>
      </c>
      <c r="M66">
        <f>SUMIFS(Export!M$3:M$239,Export!$B$3:$B$239,DATA!$B66,Export!$C$3:$C$239,DATA!$C66)</f>
        <v>402</v>
      </c>
      <c r="N66">
        <f>SUMIFS(Export!N$3:N$239,Export!$B$3:$B$239,DATA!$B66,Export!$C$3:$C$239,DATA!$C66)</f>
        <v>0</v>
      </c>
      <c r="O66">
        <f ca="1">SUMIFS(Export!O$3:O$239,Export!$B$3:$B$239,DATA!$B66,Export!$C$3:$C$239,DATA!$C66)</f>
        <v>0</v>
      </c>
      <c r="P66">
        <f ca="1">SUMIFS(Export!P$3:P$239,Export!$B$3:$B$239,DATA!$B66,Export!$C$3:$C$239,DATA!$C66)</f>
        <v>0</v>
      </c>
    </row>
    <row r="67" spans="1:16" x14ac:dyDescent="0.25">
      <c r="A67" t="s">
        <v>90</v>
      </c>
      <c r="B67" t="s">
        <v>117</v>
      </c>
      <c r="C67">
        <v>3</v>
      </c>
      <c r="D67">
        <f>SUMIFS(Export!D$3:D$239,Export!$B$3:$B$239,DATA!$B67,Export!$C$3:$C$239,DATA!$C67)</f>
        <v>1164</v>
      </c>
      <c r="E67">
        <f>SUMIFS(Export!E$3:E$239,Export!$B$3:$B$239,DATA!$B67,Export!$C$3:$C$239,DATA!$C67)</f>
        <v>773</v>
      </c>
      <c r="F67">
        <f>SUMIFS(Export!F$3:F$239,Export!$B$3:$B$239,DATA!$B67,Export!$C$3:$C$239,DATA!$C67)</f>
        <v>391</v>
      </c>
      <c r="G67">
        <f>SUMIFS(Export!G$3:G$239,Export!$B$3:$B$239,DATA!$B67,Export!$C$3:$C$239,DATA!$C67)</f>
        <v>0</v>
      </c>
      <c r="H67">
        <f>SUMIFS(Export!H$3:H$239,Export!$B$3:$B$239,DATA!$B67,Export!$C$3:$C$239,DATA!$C67)</f>
        <v>6</v>
      </c>
      <c r="I67">
        <f>SUMIFS(Export!I$3:I$239,Export!$B$3:$B$239,DATA!$B67,Export!$C$3:$C$239,DATA!$C67)</f>
        <v>8</v>
      </c>
      <c r="J67">
        <f>SUMIFS(Export!J$3:J$239,Export!$B$3:$B$239,DATA!$B67,Export!$C$3:$C$239,DATA!$C67)</f>
        <v>759</v>
      </c>
      <c r="K67">
        <f>SUMIFS(Export!K$3:K$239,Export!$B$3:$B$239,DATA!$B67,Export!$C$3:$C$239,DATA!$C67)</f>
        <v>233</v>
      </c>
      <c r="L67">
        <f>SUMIFS(Export!L$3:L$239,Export!$B$3:$B$239,DATA!$B67,Export!$C$3:$C$239,DATA!$C67)</f>
        <v>206</v>
      </c>
      <c r="M67">
        <f>SUMIFS(Export!M$3:M$239,Export!$B$3:$B$239,DATA!$B67,Export!$C$3:$C$239,DATA!$C67)</f>
        <v>320</v>
      </c>
      <c r="N67">
        <f>SUMIFS(Export!N$3:N$239,Export!$B$3:$B$239,DATA!$B67,Export!$C$3:$C$239,DATA!$C67)</f>
        <v>0</v>
      </c>
      <c r="O67">
        <f ca="1">SUMIFS(Export!O$3:O$239,Export!$B$3:$B$239,DATA!$B67,Export!$C$3:$C$239,DATA!$C67)</f>
        <v>0</v>
      </c>
      <c r="P67">
        <f ca="1">SUMIFS(Export!P$3:P$239,Export!$B$3:$B$239,DATA!$B67,Export!$C$3:$C$239,DATA!$C67)</f>
        <v>0</v>
      </c>
    </row>
    <row r="68" spans="1:16" x14ac:dyDescent="0.25">
      <c r="A68" t="s">
        <v>90</v>
      </c>
      <c r="B68" t="s">
        <v>117</v>
      </c>
      <c r="C68">
        <v>4</v>
      </c>
      <c r="D68">
        <f>SUMIFS(Export!D$3:D$239,Export!$B$3:$B$239,DATA!$B68,Export!$C$3:$C$239,DATA!$C68)</f>
        <v>1373</v>
      </c>
      <c r="E68">
        <f>SUMIFS(Export!E$3:E$239,Export!$B$3:$B$239,DATA!$B68,Export!$C$3:$C$239,DATA!$C68)</f>
        <v>950</v>
      </c>
      <c r="F68">
        <f>SUMIFS(Export!F$3:F$239,Export!$B$3:$B$239,DATA!$B68,Export!$C$3:$C$239,DATA!$C68)</f>
        <v>423</v>
      </c>
      <c r="G68">
        <f>SUMIFS(Export!G$3:G$239,Export!$B$3:$B$239,DATA!$B68,Export!$C$3:$C$239,DATA!$C68)</f>
        <v>0</v>
      </c>
      <c r="H68">
        <f>SUMIFS(Export!H$3:H$239,Export!$B$3:$B$239,DATA!$B68,Export!$C$3:$C$239,DATA!$C68)</f>
        <v>14</v>
      </c>
      <c r="I68">
        <f>SUMIFS(Export!I$3:I$239,Export!$B$3:$B$239,DATA!$B68,Export!$C$3:$C$239,DATA!$C68)</f>
        <v>6</v>
      </c>
      <c r="J68">
        <f>SUMIFS(Export!J$3:J$239,Export!$B$3:$B$239,DATA!$B68,Export!$C$3:$C$239,DATA!$C68)</f>
        <v>930</v>
      </c>
      <c r="K68">
        <f>SUMIFS(Export!K$3:K$239,Export!$B$3:$B$239,DATA!$B68,Export!$C$3:$C$239,DATA!$C68)</f>
        <v>255</v>
      </c>
      <c r="L68">
        <f>SUMIFS(Export!L$3:L$239,Export!$B$3:$B$239,DATA!$B68,Export!$C$3:$C$239,DATA!$C68)</f>
        <v>149</v>
      </c>
      <c r="M68">
        <f>SUMIFS(Export!M$3:M$239,Export!$B$3:$B$239,DATA!$B68,Export!$C$3:$C$239,DATA!$C68)</f>
        <v>526</v>
      </c>
      <c r="N68">
        <f>SUMIFS(Export!N$3:N$239,Export!$B$3:$B$239,DATA!$B68,Export!$C$3:$C$239,DATA!$C68)</f>
        <v>0</v>
      </c>
      <c r="O68">
        <f ca="1">SUMIFS(Export!O$3:O$239,Export!$B$3:$B$239,DATA!$B68,Export!$C$3:$C$239,DATA!$C68)</f>
        <v>0</v>
      </c>
      <c r="P68">
        <f ca="1">SUMIFS(Export!P$3:P$239,Export!$B$3:$B$239,DATA!$B68,Export!$C$3:$C$239,DATA!$C68)</f>
        <v>0</v>
      </c>
    </row>
    <row r="69" spans="1:16" x14ac:dyDescent="0.25">
      <c r="A69" t="s">
        <v>90</v>
      </c>
      <c r="B69" t="s">
        <v>117</v>
      </c>
      <c r="C69">
        <v>5</v>
      </c>
      <c r="D69">
        <f>SUMIFS(Export!D$3:D$239,Export!$B$3:$B$239,DATA!$B69,Export!$C$3:$C$239,DATA!$C69)</f>
        <v>1153</v>
      </c>
      <c r="E69">
        <f>SUMIFS(Export!E$3:E$239,Export!$B$3:$B$239,DATA!$B69,Export!$C$3:$C$239,DATA!$C69)</f>
        <v>761</v>
      </c>
      <c r="F69">
        <f>SUMIFS(Export!F$3:F$239,Export!$B$3:$B$239,DATA!$B69,Export!$C$3:$C$239,DATA!$C69)</f>
        <v>392</v>
      </c>
      <c r="G69">
        <f>SUMIFS(Export!G$3:G$239,Export!$B$3:$B$239,DATA!$B69,Export!$C$3:$C$239,DATA!$C69)</f>
        <v>0</v>
      </c>
      <c r="H69">
        <f>SUMIFS(Export!H$3:H$239,Export!$B$3:$B$239,DATA!$B69,Export!$C$3:$C$239,DATA!$C69)</f>
        <v>8</v>
      </c>
      <c r="I69">
        <f>SUMIFS(Export!I$3:I$239,Export!$B$3:$B$239,DATA!$B69,Export!$C$3:$C$239,DATA!$C69)</f>
        <v>8</v>
      </c>
      <c r="J69">
        <f>SUMIFS(Export!J$3:J$239,Export!$B$3:$B$239,DATA!$B69,Export!$C$3:$C$239,DATA!$C69)</f>
        <v>745</v>
      </c>
      <c r="K69">
        <f>SUMIFS(Export!K$3:K$239,Export!$B$3:$B$239,DATA!$B69,Export!$C$3:$C$239,DATA!$C69)</f>
        <v>222</v>
      </c>
      <c r="L69">
        <f>SUMIFS(Export!L$3:L$239,Export!$B$3:$B$239,DATA!$B69,Export!$C$3:$C$239,DATA!$C69)</f>
        <v>184</v>
      </c>
      <c r="M69">
        <f>SUMIFS(Export!M$3:M$239,Export!$B$3:$B$239,DATA!$B69,Export!$C$3:$C$239,DATA!$C69)</f>
        <v>339</v>
      </c>
      <c r="N69">
        <f>SUMIFS(Export!N$3:N$239,Export!$B$3:$B$239,DATA!$B69,Export!$C$3:$C$239,DATA!$C69)</f>
        <v>0</v>
      </c>
      <c r="O69">
        <f ca="1">SUMIFS(Export!O$3:O$239,Export!$B$3:$B$239,DATA!$B69,Export!$C$3:$C$239,DATA!$C69)</f>
        <v>0</v>
      </c>
      <c r="P69">
        <f ca="1">SUMIFS(Export!P$3:P$239,Export!$B$3:$B$239,DATA!$B69,Export!$C$3:$C$239,DATA!$C69)</f>
        <v>0</v>
      </c>
    </row>
    <row r="70" spans="1:16" x14ac:dyDescent="0.25">
      <c r="A70" t="s">
        <v>90</v>
      </c>
      <c r="B70" t="s">
        <v>117</v>
      </c>
      <c r="C70">
        <v>6</v>
      </c>
      <c r="D70">
        <f>SUMIFS(Export!D$3:D$239,Export!$B$3:$B$239,DATA!$B70,Export!$C$3:$C$239,DATA!$C70)</f>
        <v>1219</v>
      </c>
      <c r="E70">
        <f>SUMIFS(Export!E$3:E$239,Export!$B$3:$B$239,DATA!$B70,Export!$C$3:$C$239,DATA!$C70)</f>
        <v>781</v>
      </c>
      <c r="F70">
        <f>SUMIFS(Export!F$3:F$239,Export!$B$3:$B$239,DATA!$B70,Export!$C$3:$C$239,DATA!$C70)</f>
        <v>438</v>
      </c>
      <c r="G70">
        <f>SUMIFS(Export!G$3:G$239,Export!$B$3:$B$239,DATA!$B70,Export!$C$3:$C$239,DATA!$C70)</f>
        <v>0</v>
      </c>
      <c r="H70">
        <f>SUMIFS(Export!H$3:H$239,Export!$B$3:$B$239,DATA!$B70,Export!$C$3:$C$239,DATA!$C70)</f>
        <v>11</v>
      </c>
      <c r="I70">
        <f>SUMIFS(Export!I$3:I$239,Export!$B$3:$B$239,DATA!$B70,Export!$C$3:$C$239,DATA!$C70)</f>
        <v>7</v>
      </c>
      <c r="J70">
        <f>SUMIFS(Export!J$3:J$239,Export!$B$3:$B$239,DATA!$B70,Export!$C$3:$C$239,DATA!$C70)</f>
        <v>763</v>
      </c>
      <c r="K70">
        <f>SUMIFS(Export!K$3:K$239,Export!$B$3:$B$239,DATA!$B70,Export!$C$3:$C$239,DATA!$C70)</f>
        <v>195</v>
      </c>
      <c r="L70">
        <f>SUMIFS(Export!L$3:L$239,Export!$B$3:$B$239,DATA!$B70,Export!$C$3:$C$239,DATA!$C70)</f>
        <v>187</v>
      </c>
      <c r="M70">
        <f>SUMIFS(Export!M$3:M$239,Export!$B$3:$B$239,DATA!$B70,Export!$C$3:$C$239,DATA!$C70)</f>
        <v>381</v>
      </c>
      <c r="N70">
        <f>SUMIFS(Export!N$3:N$239,Export!$B$3:$B$239,DATA!$B70,Export!$C$3:$C$239,DATA!$C70)</f>
        <v>0</v>
      </c>
      <c r="O70">
        <f ca="1">SUMIFS(Export!O$3:O$239,Export!$B$3:$B$239,DATA!$B70,Export!$C$3:$C$239,DATA!$C70)</f>
        <v>0</v>
      </c>
      <c r="P70">
        <f ca="1">SUMIFS(Export!P$3:P$239,Export!$B$3:$B$239,DATA!$B70,Export!$C$3:$C$239,DATA!$C70)</f>
        <v>0</v>
      </c>
    </row>
    <row r="71" spans="1:16" x14ac:dyDescent="0.25">
      <c r="A71" t="s">
        <v>90</v>
      </c>
      <c r="B71" t="s">
        <v>117</v>
      </c>
      <c r="C71">
        <v>7</v>
      </c>
      <c r="D71">
        <f>SUMIFS(Export!D$3:D$239,Export!$B$3:$B$239,DATA!$B71,Export!$C$3:$C$239,DATA!$C71)</f>
        <v>1109</v>
      </c>
      <c r="E71">
        <f>SUMIFS(Export!E$3:E$239,Export!$B$3:$B$239,DATA!$B71,Export!$C$3:$C$239,DATA!$C71)</f>
        <v>719</v>
      </c>
      <c r="F71">
        <f>SUMIFS(Export!F$3:F$239,Export!$B$3:$B$239,DATA!$B71,Export!$C$3:$C$239,DATA!$C71)</f>
        <v>390</v>
      </c>
      <c r="G71">
        <f>SUMIFS(Export!G$3:G$239,Export!$B$3:$B$239,DATA!$B71,Export!$C$3:$C$239,DATA!$C71)</f>
        <v>0</v>
      </c>
      <c r="H71">
        <f>SUMIFS(Export!H$3:H$239,Export!$B$3:$B$239,DATA!$B71,Export!$C$3:$C$239,DATA!$C71)</f>
        <v>12</v>
      </c>
      <c r="I71">
        <f>SUMIFS(Export!I$3:I$239,Export!$B$3:$B$239,DATA!$B71,Export!$C$3:$C$239,DATA!$C71)</f>
        <v>12</v>
      </c>
      <c r="J71">
        <f>SUMIFS(Export!J$3:J$239,Export!$B$3:$B$239,DATA!$B71,Export!$C$3:$C$239,DATA!$C71)</f>
        <v>695</v>
      </c>
      <c r="K71">
        <f>SUMIFS(Export!K$3:K$239,Export!$B$3:$B$239,DATA!$B71,Export!$C$3:$C$239,DATA!$C71)</f>
        <v>187</v>
      </c>
      <c r="L71">
        <f>SUMIFS(Export!L$3:L$239,Export!$B$3:$B$239,DATA!$B71,Export!$C$3:$C$239,DATA!$C71)</f>
        <v>145</v>
      </c>
      <c r="M71">
        <f>SUMIFS(Export!M$3:M$239,Export!$B$3:$B$239,DATA!$B71,Export!$C$3:$C$239,DATA!$C71)</f>
        <v>363</v>
      </c>
      <c r="N71">
        <f>SUMIFS(Export!N$3:N$239,Export!$B$3:$B$239,DATA!$B71,Export!$C$3:$C$239,DATA!$C71)</f>
        <v>0</v>
      </c>
      <c r="O71">
        <f ca="1">SUMIFS(Export!O$3:O$239,Export!$B$3:$B$239,DATA!$B71,Export!$C$3:$C$239,DATA!$C71)</f>
        <v>0</v>
      </c>
      <c r="P71">
        <f ca="1">SUMIFS(Export!P$3:P$239,Export!$B$3:$B$239,DATA!$B71,Export!$C$3:$C$239,DATA!$C71)</f>
        <v>0</v>
      </c>
    </row>
    <row r="72" spans="1:16" x14ac:dyDescent="0.25">
      <c r="A72" t="s">
        <v>90</v>
      </c>
      <c r="B72" t="s">
        <v>117</v>
      </c>
      <c r="C72">
        <v>8</v>
      </c>
      <c r="D72">
        <f>SUMIFS(Export!D$3:D$239,Export!$B$3:$B$239,DATA!$B72,Export!$C$3:$C$239,DATA!$C72)</f>
        <v>996</v>
      </c>
      <c r="E72">
        <f>SUMIFS(Export!E$3:E$239,Export!$B$3:$B$239,DATA!$B72,Export!$C$3:$C$239,DATA!$C72)</f>
        <v>711</v>
      </c>
      <c r="F72">
        <f>SUMIFS(Export!F$3:F$239,Export!$B$3:$B$239,DATA!$B72,Export!$C$3:$C$239,DATA!$C72)</f>
        <v>285</v>
      </c>
      <c r="G72">
        <f>SUMIFS(Export!G$3:G$239,Export!$B$3:$B$239,DATA!$B72,Export!$C$3:$C$239,DATA!$C72)</f>
        <v>0</v>
      </c>
      <c r="H72">
        <f>SUMIFS(Export!H$3:H$239,Export!$B$3:$B$239,DATA!$B72,Export!$C$3:$C$239,DATA!$C72)</f>
        <v>6</v>
      </c>
      <c r="I72">
        <f>SUMIFS(Export!I$3:I$239,Export!$B$3:$B$239,DATA!$B72,Export!$C$3:$C$239,DATA!$C72)</f>
        <v>7</v>
      </c>
      <c r="J72">
        <f>SUMIFS(Export!J$3:J$239,Export!$B$3:$B$239,DATA!$B72,Export!$C$3:$C$239,DATA!$C72)</f>
        <v>698</v>
      </c>
      <c r="K72">
        <f>SUMIFS(Export!K$3:K$239,Export!$B$3:$B$239,DATA!$B72,Export!$C$3:$C$239,DATA!$C72)</f>
        <v>240</v>
      </c>
      <c r="L72">
        <f>SUMIFS(Export!L$3:L$239,Export!$B$3:$B$239,DATA!$B72,Export!$C$3:$C$239,DATA!$C72)</f>
        <v>129</v>
      </c>
      <c r="M72">
        <f>SUMIFS(Export!M$3:M$239,Export!$B$3:$B$239,DATA!$B72,Export!$C$3:$C$239,DATA!$C72)</f>
        <v>329</v>
      </c>
      <c r="N72">
        <f>SUMIFS(Export!N$3:N$239,Export!$B$3:$B$239,DATA!$B72,Export!$C$3:$C$239,DATA!$C72)</f>
        <v>0</v>
      </c>
      <c r="O72">
        <f ca="1">SUMIFS(Export!O$3:O$239,Export!$B$3:$B$239,DATA!$B72,Export!$C$3:$C$239,DATA!$C72)</f>
        <v>0</v>
      </c>
      <c r="P72">
        <f ca="1">SUMIFS(Export!P$3:P$239,Export!$B$3:$B$239,DATA!$B72,Export!$C$3:$C$239,DATA!$C72)</f>
        <v>0</v>
      </c>
    </row>
    <row r="73" spans="1:16" x14ac:dyDescent="0.25">
      <c r="A73" t="s">
        <v>90</v>
      </c>
      <c r="B73" t="s">
        <v>9</v>
      </c>
      <c r="C73">
        <v>1</v>
      </c>
      <c r="D73">
        <f>SUMIFS(Export!D$3:D$239,Export!$B$3:$B$239,DATA!$B73,Export!$C$3:$C$239,DATA!$C73)</f>
        <v>1138</v>
      </c>
      <c r="E73">
        <f>SUMIFS(Export!E$3:E$239,Export!$B$3:$B$239,DATA!$B73,Export!$C$3:$C$239,DATA!$C73)</f>
        <v>771</v>
      </c>
      <c r="F73">
        <f>SUMIFS(Export!F$3:F$239,Export!$B$3:$B$239,DATA!$B73,Export!$C$3:$C$239,DATA!$C73)</f>
        <v>367</v>
      </c>
      <c r="G73">
        <f>SUMIFS(Export!G$3:G$239,Export!$B$3:$B$239,DATA!$B73,Export!$C$3:$C$239,DATA!$C73)</f>
        <v>0</v>
      </c>
      <c r="H73">
        <f>SUMIFS(Export!H$3:H$239,Export!$B$3:$B$239,DATA!$B73,Export!$C$3:$C$239,DATA!$C73)</f>
        <v>8</v>
      </c>
      <c r="I73">
        <f>SUMIFS(Export!I$3:I$239,Export!$B$3:$B$239,DATA!$B73,Export!$C$3:$C$239,DATA!$C73)</f>
        <v>2</v>
      </c>
      <c r="J73">
        <f>SUMIFS(Export!J$3:J$239,Export!$B$3:$B$239,DATA!$B73,Export!$C$3:$C$239,DATA!$C73)</f>
        <v>761</v>
      </c>
      <c r="K73">
        <f>SUMIFS(Export!K$3:K$239,Export!$B$3:$B$239,DATA!$B73,Export!$C$3:$C$239,DATA!$C73)</f>
        <v>136</v>
      </c>
      <c r="L73">
        <f>SUMIFS(Export!L$3:L$239,Export!$B$3:$B$239,DATA!$B73,Export!$C$3:$C$239,DATA!$C73)</f>
        <v>258</v>
      </c>
      <c r="M73">
        <f>SUMIFS(Export!M$3:M$239,Export!$B$3:$B$239,DATA!$B73,Export!$C$3:$C$239,DATA!$C73)</f>
        <v>367</v>
      </c>
      <c r="N73">
        <f>SUMIFS(Export!N$3:N$239,Export!$B$3:$B$239,DATA!$B73,Export!$C$3:$C$239,DATA!$C73)</f>
        <v>0</v>
      </c>
      <c r="O73">
        <f ca="1">SUMIFS(Export!O$3:O$239,Export!$B$3:$B$239,DATA!$B73,Export!$C$3:$C$239,DATA!$C73)</f>
        <v>0</v>
      </c>
      <c r="P73">
        <f ca="1">SUMIFS(Export!P$3:P$239,Export!$B$3:$B$239,DATA!$B73,Export!$C$3:$C$239,DATA!$C73)</f>
        <v>0</v>
      </c>
    </row>
    <row r="74" spans="1:16" x14ac:dyDescent="0.25">
      <c r="A74" t="s">
        <v>90</v>
      </c>
      <c r="B74" t="s">
        <v>9</v>
      </c>
      <c r="C74">
        <v>2</v>
      </c>
      <c r="D74">
        <f>SUMIFS(Export!D$3:D$239,Export!$B$3:$B$239,DATA!$B74,Export!$C$3:$C$239,DATA!$C74)</f>
        <v>1129</v>
      </c>
      <c r="E74">
        <f>SUMIFS(Export!E$3:E$239,Export!$B$3:$B$239,DATA!$B74,Export!$C$3:$C$239,DATA!$C74)</f>
        <v>686</v>
      </c>
      <c r="F74">
        <f>SUMIFS(Export!F$3:F$239,Export!$B$3:$B$239,DATA!$B74,Export!$C$3:$C$239,DATA!$C74)</f>
        <v>443</v>
      </c>
      <c r="G74">
        <f>SUMIFS(Export!G$3:G$239,Export!$B$3:$B$239,DATA!$B74,Export!$C$3:$C$239,DATA!$C74)</f>
        <v>0</v>
      </c>
      <c r="H74">
        <f>SUMIFS(Export!H$3:H$239,Export!$B$3:$B$239,DATA!$B74,Export!$C$3:$C$239,DATA!$C74)</f>
        <v>4</v>
      </c>
      <c r="I74">
        <f>SUMIFS(Export!I$3:I$239,Export!$B$3:$B$239,DATA!$B74,Export!$C$3:$C$239,DATA!$C74)</f>
        <v>8</v>
      </c>
      <c r="J74">
        <f>SUMIFS(Export!J$3:J$239,Export!$B$3:$B$239,DATA!$B74,Export!$C$3:$C$239,DATA!$C74)</f>
        <v>674</v>
      </c>
      <c r="K74">
        <f>SUMIFS(Export!K$3:K$239,Export!$B$3:$B$239,DATA!$B74,Export!$C$3:$C$239,DATA!$C74)</f>
        <v>157</v>
      </c>
      <c r="L74">
        <f>SUMIFS(Export!L$3:L$239,Export!$B$3:$B$239,DATA!$B74,Export!$C$3:$C$239,DATA!$C74)</f>
        <v>164</v>
      </c>
      <c r="M74">
        <f>SUMIFS(Export!M$3:M$239,Export!$B$3:$B$239,DATA!$B74,Export!$C$3:$C$239,DATA!$C74)</f>
        <v>353</v>
      </c>
      <c r="N74">
        <f>SUMIFS(Export!N$3:N$239,Export!$B$3:$B$239,DATA!$B74,Export!$C$3:$C$239,DATA!$C74)</f>
        <v>0</v>
      </c>
      <c r="O74">
        <f ca="1">SUMIFS(Export!O$3:O$239,Export!$B$3:$B$239,DATA!$B74,Export!$C$3:$C$239,DATA!$C74)</f>
        <v>0</v>
      </c>
      <c r="P74">
        <f ca="1">SUMIFS(Export!P$3:P$239,Export!$B$3:$B$239,DATA!$B74,Export!$C$3:$C$239,DATA!$C74)</f>
        <v>0</v>
      </c>
    </row>
    <row r="75" spans="1:16" x14ac:dyDescent="0.25">
      <c r="A75" t="s">
        <v>90</v>
      </c>
      <c r="B75" t="s">
        <v>9</v>
      </c>
      <c r="C75">
        <v>3</v>
      </c>
      <c r="D75">
        <f>SUMIFS(Export!D$3:D$239,Export!$B$3:$B$239,DATA!$B75,Export!$C$3:$C$239,DATA!$C75)</f>
        <v>1211</v>
      </c>
      <c r="E75">
        <f>SUMIFS(Export!E$3:E$239,Export!$B$3:$B$239,DATA!$B75,Export!$C$3:$C$239,DATA!$C75)</f>
        <v>770</v>
      </c>
      <c r="F75">
        <f>SUMIFS(Export!F$3:F$239,Export!$B$3:$B$239,DATA!$B75,Export!$C$3:$C$239,DATA!$C75)</f>
        <v>441</v>
      </c>
      <c r="G75">
        <f>SUMIFS(Export!G$3:G$239,Export!$B$3:$B$239,DATA!$B75,Export!$C$3:$C$239,DATA!$C75)</f>
        <v>0</v>
      </c>
      <c r="H75">
        <f>SUMIFS(Export!H$3:H$239,Export!$B$3:$B$239,DATA!$B75,Export!$C$3:$C$239,DATA!$C75)</f>
        <v>10</v>
      </c>
      <c r="I75">
        <f>SUMIFS(Export!I$3:I$239,Export!$B$3:$B$239,DATA!$B75,Export!$C$3:$C$239,DATA!$C75)</f>
        <v>5</v>
      </c>
      <c r="J75">
        <f>SUMIFS(Export!J$3:J$239,Export!$B$3:$B$239,DATA!$B75,Export!$C$3:$C$239,DATA!$C75)</f>
        <v>755</v>
      </c>
      <c r="K75">
        <f>SUMIFS(Export!K$3:K$239,Export!$B$3:$B$239,DATA!$B75,Export!$C$3:$C$239,DATA!$C75)</f>
        <v>150</v>
      </c>
      <c r="L75">
        <f>SUMIFS(Export!L$3:L$239,Export!$B$3:$B$239,DATA!$B75,Export!$C$3:$C$239,DATA!$C75)</f>
        <v>228</v>
      </c>
      <c r="M75">
        <f>SUMIFS(Export!M$3:M$239,Export!$B$3:$B$239,DATA!$B75,Export!$C$3:$C$239,DATA!$C75)</f>
        <v>377</v>
      </c>
      <c r="N75">
        <f>SUMIFS(Export!N$3:N$239,Export!$B$3:$B$239,DATA!$B75,Export!$C$3:$C$239,DATA!$C75)</f>
        <v>0</v>
      </c>
      <c r="O75">
        <f ca="1">SUMIFS(Export!O$3:O$239,Export!$B$3:$B$239,DATA!$B75,Export!$C$3:$C$239,DATA!$C75)</f>
        <v>0</v>
      </c>
      <c r="P75">
        <f ca="1">SUMIFS(Export!P$3:P$239,Export!$B$3:$B$239,DATA!$B75,Export!$C$3:$C$239,DATA!$C75)</f>
        <v>0</v>
      </c>
    </row>
    <row r="76" spans="1:16" x14ac:dyDescent="0.25">
      <c r="A76" t="s">
        <v>90</v>
      </c>
      <c r="B76" t="s">
        <v>9</v>
      </c>
      <c r="C76">
        <v>4</v>
      </c>
      <c r="D76">
        <f>SUMIFS(Export!D$3:D$239,Export!$B$3:$B$239,DATA!$B76,Export!$C$3:$C$239,DATA!$C76)</f>
        <v>1591</v>
      </c>
      <c r="E76">
        <f>SUMIFS(Export!E$3:E$239,Export!$B$3:$B$239,DATA!$B76,Export!$C$3:$C$239,DATA!$C76)</f>
        <v>1001</v>
      </c>
      <c r="F76">
        <f>SUMIFS(Export!F$3:F$239,Export!$B$3:$B$239,DATA!$B76,Export!$C$3:$C$239,DATA!$C76)</f>
        <v>590</v>
      </c>
      <c r="G76">
        <f>SUMIFS(Export!G$3:G$239,Export!$B$3:$B$239,DATA!$B76,Export!$C$3:$C$239,DATA!$C76)</f>
        <v>0</v>
      </c>
      <c r="H76">
        <f>SUMIFS(Export!H$3:H$239,Export!$B$3:$B$239,DATA!$B76,Export!$C$3:$C$239,DATA!$C76)</f>
        <v>9</v>
      </c>
      <c r="I76">
        <f>SUMIFS(Export!I$3:I$239,Export!$B$3:$B$239,DATA!$B76,Export!$C$3:$C$239,DATA!$C76)</f>
        <v>8</v>
      </c>
      <c r="J76">
        <f>SUMIFS(Export!J$3:J$239,Export!$B$3:$B$239,DATA!$B76,Export!$C$3:$C$239,DATA!$C76)</f>
        <v>984</v>
      </c>
      <c r="K76">
        <f>SUMIFS(Export!K$3:K$239,Export!$B$3:$B$239,DATA!$B76,Export!$C$3:$C$239,DATA!$C76)</f>
        <v>293</v>
      </c>
      <c r="L76">
        <f>SUMIFS(Export!L$3:L$239,Export!$B$3:$B$239,DATA!$B76,Export!$C$3:$C$239,DATA!$C76)</f>
        <v>268</v>
      </c>
      <c r="M76">
        <f>SUMIFS(Export!M$3:M$239,Export!$B$3:$B$239,DATA!$B76,Export!$C$3:$C$239,DATA!$C76)</f>
        <v>423</v>
      </c>
      <c r="N76">
        <f>SUMIFS(Export!N$3:N$239,Export!$B$3:$B$239,DATA!$B76,Export!$C$3:$C$239,DATA!$C76)</f>
        <v>0</v>
      </c>
      <c r="O76">
        <f ca="1">SUMIFS(Export!O$3:O$239,Export!$B$3:$B$239,DATA!$B76,Export!$C$3:$C$239,DATA!$C76)</f>
        <v>0</v>
      </c>
      <c r="P76">
        <f ca="1">SUMIFS(Export!P$3:P$239,Export!$B$3:$B$239,DATA!$B76,Export!$C$3:$C$239,DATA!$C76)</f>
        <v>0</v>
      </c>
    </row>
    <row r="77" spans="1:16" x14ac:dyDescent="0.25">
      <c r="A77" t="s">
        <v>90</v>
      </c>
      <c r="B77" t="s">
        <v>9</v>
      </c>
      <c r="C77">
        <v>5</v>
      </c>
      <c r="D77">
        <f>SUMIFS(Export!D$3:D$239,Export!$B$3:$B$239,DATA!$B77,Export!$C$3:$C$239,DATA!$C77)</f>
        <v>966</v>
      </c>
      <c r="E77">
        <f>SUMIFS(Export!E$3:E$239,Export!$B$3:$B$239,DATA!$B77,Export!$C$3:$C$239,DATA!$C77)</f>
        <v>623</v>
      </c>
      <c r="F77">
        <f>SUMIFS(Export!F$3:F$239,Export!$B$3:$B$239,DATA!$B77,Export!$C$3:$C$239,DATA!$C77)</f>
        <v>343</v>
      </c>
      <c r="G77">
        <f>SUMIFS(Export!G$3:G$239,Export!$B$3:$B$239,DATA!$B77,Export!$C$3:$C$239,DATA!$C77)</f>
        <v>0</v>
      </c>
      <c r="H77">
        <f>SUMIFS(Export!H$3:H$239,Export!$B$3:$B$239,DATA!$B77,Export!$C$3:$C$239,DATA!$C77)</f>
        <v>8</v>
      </c>
      <c r="I77">
        <f>SUMIFS(Export!I$3:I$239,Export!$B$3:$B$239,DATA!$B77,Export!$C$3:$C$239,DATA!$C77)</f>
        <v>7</v>
      </c>
      <c r="J77">
        <f>SUMIFS(Export!J$3:J$239,Export!$B$3:$B$239,DATA!$B77,Export!$C$3:$C$239,DATA!$C77)</f>
        <v>608</v>
      </c>
      <c r="K77">
        <f>SUMIFS(Export!K$3:K$239,Export!$B$3:$B$239,DATA!$B77,Export!$C$3:$C$239,DATA!$C77)</f>
        <v>172</v>
      </c>
      <c r="L77">
        <f>SUMIFS(Export!L$3:L$239,Export!$B$3:$B$239,DATA!$B77,Export!$C$3:$C$239,DATA!$C77)</f>
        <v>139</v>
      </c>
      <c r="M77">
        <f>SUMIFS(Export!M$3:M$239,Export!$B$3:$B$239,DATA!$B77,Export!$C$3:$C$239,DATA!$C77)</f>
        <v>297</v>
      </c>
      <c r="N77">
        <f>SUMIFS(Export!N$3:N$239,Export!$B$3:$B$239,DATA!$B77,Export!$C$3:$C$239,DATA!$C77)</f>
        <v>0</v>
      </c>
      <c r="O77">
        <f ca="1">SUMIFS(Export!O$3:O$239,Export!$B$3:$B$239,DATA!$B77,Export!$C$3:$C$239,DATA!$C77)</f>
        <v>0</v>
      </c>
      <c r="P77">
        <f ca="1">SUMIFS(Export!P$3:P$239,Export!$B$3:$B$239,DATA!$B77,Export!$C$3:$C$239,DATA!$C77)</f>
        <v>0</v>
      </c>
    </row>
    <row r="78" spans="1:16" x14ac:dyDescent="0.25">
      <c r="A78" t="s">
        <v>90</v>
      </c>
      <c r="B78" t="s">
        <v>9</v>
      </c>
      <c r="C78">
        <v>6</v>
      </c>
      <c r="D78">
        <f>SUMIFS(Export!D$3:D$239,Export!$B$3:$B$239,DATA!$B78,Export!$C$3:$C$239,DATA!$C78)</f>
        <v>1051</v>
      </c>
      <c r="E78">
        <f>SUMIFS(Export!E$3:E$239,Export!$B$3:$B$239,DATA!$B78,Export!$C$3:$C$239,DATA!$C78)</f>
        <v>574</v>
      </c>
      <c r="F78">
        <f>SUMIFS(Export!F$3:F$239,Export!$B$3:$B$239,DATA!$B78,Export!$C$3:$C$239,DATA!$C78)</f>
        <v>477</v>
      </c>
      <c r="G78">
        <f>SUMIFS(Export!G$3:G$239,Export!$B$3:$B$239,DATA!$B78,Export!$C$3:$C$239,DATA!$C78)</f>
        <v>0</v>
      </c>
      <c r="H78">
        <f>SUMIFS(Export!H$3:H$239,Export!$B$3:$B$239,DATA!$B78,Export!$C$3:$C$239,DATA!$C78)</f>
        <v>9</v>
      </c>
      <c r="I78">
        <f>SUMIFS(Export!I$3:I$239,Export!$B$3:$B$239,DATA!$B78,Export!$C$3:$C$239,DATA!$C78)</f>
        <v>0</v>
      </c>
      <c r="J78">
        <f>SUMIFS(Export!J$3:J$239,Export!$B$3:$B$239,DATA!$B78,Export!$C$3:$C$239,DATA!$C78)</f>
        <v>565</v>
      </c>
      <c r="K78">
        <f>SUMIFS(Export!K$3:K$239,Export!$B$3:$B$239,DATA!$B78,Export!$C$3:$C$239,DATA!$C78)</f>
        <v>140</v>
      </c>
      <c r="L78">
        <f>SUMIFS(Export!L$3:L$239,Export!$B$3:$B$239,DATA!$B78,Export!$C$3:$C$239,DATA!$C78)</f>
        <v>135</v>
      </c>
      <c r="M78">
        <f>SUMIFS(Export!M$3:M$239,Export!$B$3:$B$239,DATA!$B78,Export!$C$3:$C$239,DATA!$C78)</f>
        <v>290</v>
      </c>
      <c r="N78">
        <f>SUMIFS(Export!N$3:N$239,Export!$B$3:$B$239,DATA!$B78,Export!$C$3:$C$239,DATA!$C78)</f>
        <v>0</v>
      </c>
      <c r="O78">
        <f ca="1">SUMIFS(Export!O$3:O$239,Export!$B$3:$B$239,DATA!$B78,Export!$C$3:$C$239,DATA!$C78)</f>
        <v>0</v>
      </c>
      <c r="P78">
        <f ca="1">SUMIFS(Export!P$3:P$239,Export!$B$3:$B$239,DATA!$B78,Export!$C$3:$C$239,DATA!$C78)</f>
        <v>0</v>
      </c>
    </row>
    <row r="79" spans="1:16" x14ac:dyDescent="0.25">
      <c r="A79" t="s">
        <v>90</v>
      </c>
      <c r="B79" t="s">
        <v>9</v>
      </c>
      <c r="C79">
        <v>7</v>
      </c>
      <c r="D79">
        <f>SUMIFS(Export!D$3:D$239,Export!$B$3:$B$239,DATA!$B79,Export!$C$3:$C$239,DATA!$C79)</f>
        <v>1645</v>
      </c>
      <c r="E79">
        <f>SUMIFS(Export!E$3:E$239,Export!$B$3:$B$239,DATA!$B79,Export!$C$3:$C$239,DATA!$C79)</f>
        <v>955</v>
      </c>
      <c r="F79">
        <f>SUMIFS(Export!F$3:F$239,Export!$B$3:$B$239,DATA!$B79,Export!$C$3:$C$239,DATA!$C79)</f>
        <v>690</v>
      </c>
      <c r="G79">
        <f>SUMIFS(Export!G$3:G$239,Export!$B$3:$B$239,DATA!$B79,Export!$C$3:$C$239,DATA!$C79)</f>
        <v>0</v>
      </c>
      <c r="H79">
        <f>SUMIFS(Export!H$3:H$239,Export!$B$3:$B$239,DATA!$B79,Export!$C$3:$C$239,DATA!$C79)</f>
        <v>5</v>
      </c>
      <c r="I79">
        <f>SUMIFS(Export!I$3:I$239,Export!$B$3:$B$239,DATA!$B79,Export!$C$3:$C$239,DATA!$C79)</f>
        <v>7</v>
      </c>
      <c r="J79">
        <f>SUMIFS(Export!J$3:J$239,Export!$B$3:$B$239,DATA!$B79,Export!$C$3:$C$239,DATA!$C79)</f>
        <v>943</v>
      </c>
      <c r="K79">
        <f>SUMIFS(Export!K$3:K$239,Export!$B$3:$B$239,DATA!$B79,Export!$C$3:$C$239,DATA!$C79)</f>
        <v>224</v>
      </c>
      <c r="L79">
        <f>SUMIFS(Export!L$3:L$239,Export!$B$3:$B$239,DATA!$B79,Export!$C$3:$C$239,DATA!$C79)</f>
        <v>205</v>
      </c>
      <c r="M79">
        <f>SUMIFS(Export!M$3:M$239,Export!$B$3:$B$239,DATA!$B79,Export!$C$3:$C$239,DATA!$C79)</f>
        <v>514</v>
      </c>
      <c r="N79">
        <f>SUMIFS(Export!N$3:N$239,Export!$B$3:$B$239,DATA!$B79,Export!$C$3:$C$239,DATA!$C79)</f>
        <v>0</v>
      </c>
      <c r="O79">
        <f ca="1">SUMIFS(Export!O$3:O$239,Export!$B$3:$B$239,DATA!$B79,Export!$C$3:$C$239,DATA!$C79)</f>
        <v>0</v>
      </c>
      <c r="P79">
        <f ca="1">SUMIFS(Export!P$3:P$239,Export!$B$3:$B$239,DATA!$B79,Export!$C$3:$C$239,DATA!$C79)</f>
        <v>0</v>
      </c>
    </row>
    <row r="80" spans="1:16" x14ac:dyDescent="0.25">
      <c r="A80" t="s">
        <v>90</v>
      </c>
      <c r="B80" t="s">
        <v>10</v>
      </c>
      <c r="C80" t="s">
        <v>288</v>
      </c>
      <c r="D80">
        <f>SUMIFS(Export!D$3:D$239,Export!$B$3:$B$239,DATA!$B80,Export!$C$3:$C$239,DATA!$C80)</f>
        <v>1163</v>
      </c>
      <c r="E80">
        <f>SUMIFS(Export!E$3:E$239,Export!$B$3:$B$239,DATA!$B80,Export!$C$3:$C$239,DATA!$C80)</f>
        <v>687</v>
      </c>
      <c r="F80">
        <f>SUMIFS(Export!F$3:F$239,Export!$B$3:$B$239,DATA!$B80,Export!$C$3:$C$239,DATA!$C80)</f>
        <v>476</v>
      </c>
      <c r="G80">
        <f>SUMIFS(Export!G$3:G$239,Export!$B$3:$B$239,DATA!$B80,Export!$C$3:$C$239,DATA!$C80)</f>
        <v>0</v>
      </c>
      <c r="H80">
        <f>SUMIFS(Export!H$3:H$239,Export!$B$3:$B$239,DATA!$B80,Export!$C$3:$C$239,DATA!$C80)</f>
        <v>3</v>
      </c>
      <c r="I80">
        <f>SUMIFS(Export!I$3:I$239,Export!$B$3:$B$239,DATA!$B80,Export!$C$3:$C$239,DATA!$C80)</f>
        <v>6</v>
      </c>
      <c r="J80">
        <f>SUMIFS(Export!J$3:J$239,Export!$B$3:$B$239,DATA!$B80,Export!$C$3:$C$239,DATA!$C80)</f>
        <v>678</v>
      </c>
      <c r="K80">
        <f>SUMIFS(Export!K$3:K$239,Export!$B$3:$B$239,DATA!$B80,Export!$C$3:$C$239,DATA!$C80)</f>
        <v>198</v>
      </c>
      <c r="L80">
        <f>SUMIFS(Export!L$3:L$239,Export!$B$3:$B$239,DATA!$B80,Export!$C$3:$C$239,DATA!$C80)</f>
        <v>157</v>
      </c>
      <c r="M80">
        <f>SUMIFS(Export!M$3:M$239,Export!$B$3:$B$239,DATA!$B80,Export!$C$3:$C$239,DATA!$C80)</f>
        <v>323</v>
      </c>
      <c r="N80">
        <f>SUMIFS(Export!N$3:N$239,Export!$B$3:$B$239,DATA!$B80,Export!$C$3:$C$239,DATA!$C80)</f>
        <v>0</v>
      </c>
      <c r="O80">
        <f ca="1">SUMIFS(Export!O$3:O$239,Export!$B$3:$B$239,DATA!$B80,Export!$C$3:$C$239,DATA!$C80)</f>
        <v>0</v>
      </c>
      <c r="P80">
        <f ca="1">SUMIFS(Export!P$3:P$239,Export!$B$3:$B$239,DATA!$B80,Export!$C$3:$C$239,DATA!$C80)</f>
        <v>0</v>
      </c>
    </row>
    <row r="81" spans="1:16" x14ac:dyDescent="0.25">
      <c r="A81" t="s">
        <v>90</v>
      </c>
      <c r="B81" t="s">
        <v>10</v>
      </c>
      <c r="C81" t="s">
        <v>287</v>
      </c>
      <c r="D81">
        <f>SUMIFS(Export!D$3:D$239,Export!$B$3:$B$239,DATA!$B81,Export!$C$3:$C$239,DATA!$C81)</f>
        <v>1045</v>
      </c>
      <c r="E81">
        <f>SUMIFS(Export!E$3:E$239,Export!$B$3:$B$239,DATA!$B81,Export!$C$3:$C$239,DATA!$C81)</f>
        <v>545</v>
      </c>
      <c r="F81">
        <f>SUMIFS(Export!F$3:F$239,Export!$B$3:$B$239,DATA!$B81,Export!$C$3:$C$239,DATA!$C81)</f>
        <v>500</v>
      </c>
      <c r="G81">
        <f>SUMIFS(Export!G$3:G$239,Export!$B$3:$B$239,DATA!$B81,Export!$C$3:$C$239,DATA!$C81)</f>
        <v>0</v>
      </c>
      <c r="H81">
        <f>SUMIFS(Export!H$3:H$239,Export!$B$3:$B$239,DATA!$B81,Export!$C$3:$C$239,DATA!$C81)</f>
        <v>1</v>
      </c>
      <c r="I81">
        <f>SUMIFS(Export!I$3:I$239,Export!$B$3:$B$239,DATA!$B81,Export!$C$3:$C$239,DATA!$C81)</f>
        <v>6</v>
      </c>
      <c r="J81">
        <f>SUMIFS(Export!J$3:J$239,Export!$B$3:$B$239,DATA!$B81,Export!$C$3:$C$239,DATA!$C81)</f>
        <v>538</v>
      </c>
      <c r="K81">
        <f>SUMIFS(Export!K$3:K$239,Export!$B$3:$B$239,DATA!$B81,Export!$C$3:$C$239,DATA!$C81)</f>
        <v>104</v>
      </c>
      <c r="L81">
        <f>SUMIFS(Export!L$3:L$239,Export!$B$3:$B$239,DATA!$B81,Export!$C$3:$C$239,DATA!$C81)</f>
        <v>126</v>
      </c>
      <c r="M81">
        <f>SUMIFS(Export!M$3:M$239,Export!$B$3:$B$239,DATA!$B81,Export!$C$3:$C$239,DATA!$C81)</f>
        <v>308</v>
      </c>
      <c r="N81">
        <f>SUMIFS(Export!N$3:N$239,Export!$B$3:$B$239,DATA!$B81,Export!$C$3:$C$239,DATA!$C81)</f>
        <v>0</v>
      </c>
      <c r="O81">
        <f ca="1">SUMIFS(Export!O$3:O$239,Export!$B$3:$B$239,DATA!$B81,Export!$C$3:$C$239,DATA!$C81)</f>
        <v>0</v>
      </c>
      <c r="P81">
        <f ca="1">SUMIFS(Export!P$3:P$239,Export!$B$3:$B$239,DATA!$B81,Export!$C$3:$C$239,DATA!$C81)</f>
        <v>0</v>
      </c>
    </row>
    <row r="82" spans="1:16" x14ac:dyDescent="0.25">
      <c r="A82" t="s">
        <v>90</v>
      </c>
      <c r="B82" t="s">
        <v>10</v>
      </c>
      <c r="C82" t="s">
        <v>286</v>
      </c>
      <c r="D82">
        <f>SUMIFS(Export!D$3:D$239,Export!$B$3:$B$239,DATA!$B82,Export!$C$3:$C$239,DATA!$C82)</f>
        <v>1502</v>
      </c>
      <c r="E82">
        <f>SUMIFS(Export!E$3:E$239,Export!$B$3:$B$239,DATA!$B82,Export!$C$3:$C$239,DATA!$C82)</f>
        <v>828</v>
      </c>
      <c r="F82">
        <f>SUMIFS(Export!F$3:F$239,Export!$B$3:$B$239,DATA!$B82,Export!$C$3:$C$239,DATA!$C82)</f>
        <v>674</v>
      </c>
      <c r="G82">
        <f>SUMIFS(Export!G$3:G$239,Export!$B$3:$B$239,DATA!$B82,Export!$C$3:$C$239,DATA!$C82)</f>
        <v>0</v>
      </c>
      <c r="H82">
        <f>SUMIFS(Export!H$3:H$239,Export!$B$3:$B$239,DATA!$B82,Export!$C$3:$C$239,DATA!$C82)</f>
        <v>15</v>
      </c>
      <c r="I82">
        <f>SUMIFS(Export!I$3:I$239,Export!$B$3:$B$239,DATA!$B82,Export!$C$3:$C$239,DATA!$C82)</f>
        <v>10</v>
      </c>
      <c r="J82">
        <f>SUMIFS(Export!J$3:J$239,Export!$B$3:$B$239,DATA!$B82,Export!$C$3:$C$239,DATA!$C82)</f>
        <v>803</v>
      </c>
      <c r="K82">
        <f>SUMIFS(Export!K$3:K$239,Export!$B$3:$B$239,DATA!$B82,Export!$C$3:$C$239,DATA!$C82)</f>
        <v>150</v>
      </c>
      <c r="L82">
        <f>SUMIFS(Export!L$3:L$239,Export!$B$3:$B$239,DATA!$B82,Export!$C$3:$C$239,DATA!$C82)</f>
        <v>218</v>
      </c>
      <c r="M82">
        <f>SUMIFS(Export!M$3:M$239,Export!$B$3:$B$239,DATA!$B82,Export!$C$3:$C$239,DATA!$C82)</f>
        <v>435</v>
      </c>
      <c r="N82">
        <f>SUMIFS(Export!N$3:N$239,Export!$B$3:$B$239,DATA!$B82,Export!$C$3:$C$239,DATA!$C82)</f>
        <v>0</v>
      </c>
      <c r="O82">
        <f ca="1">SUMIFS(Export!O$3:O$239,Export!$B$3:$B$239,DATA!$B82,Export!$C$3:$C$239,DATA!$C82)</f>
        <v>0</v>
      </c>
      <c r="P82">
        <f ca="1">SUMIFS(Export!P$3:P$239,Export!$B$3:$B$239,DATA!$B82,Export!$C$3:$C$239,DATA!$C82)</f>
        <v>0</v>
      </c>
    </row>
    <row r="83" spans="1:16" x14ac:dyDescent="0.25">
      <c r="A83" t="s">
        <v>90</v>
      </c>
      <c r="B83" t="s">
        <v>10</v>
      </c>
      <c r="C83" t="s">
        <v>285</v>
      </c>
      <c r="D83">
        <f>SUMIFS(Export!D$3:D$239,Export!$B$3:$B$239,DATA!$B83,Export!$C$3:$C$239,DATA!$C83)</f>
        <v>1210</v>
      </c>
      <c r="E83">
        <f>SUMIFS(Export!E$3:E$239,Export!$B$3:$B$239,DATA!$B83,Export!$C$3:$C$239,DATA!$C83)</f>
        <v>692</v>
      </c>
      <c r="F83">
        <f>SUMIFS(Export!F$3:F$239,Export!$B$3:$B$239,DATA!$B83,Export!$C$3:$C$239,DATA!$C83)</f>
        <v>518</v>
      </c>
      <c r="G83">
        <f>SUMIFS(Export!G$3:G$239,Export!$B$3:$B$239,DATA!$B83,Export!$C$3:$C$239,DATA!$C83)</f>
        <v>0</v>
      </c>
      <c r="H83">
        <f>SUMIFS(Export!H$3:H$239,Export!$B$3:$B$239,DATA!$B83,Export!$C$3:$C$239,DATA!$C83)</f>
        <v>8</v>
      </c>
      <c r="I83">
        <f>SUMIFS(Export!I$3:I$239,Export!$B$3:$B$239,DATA!$B83,Export!$C$3:$C$239,DATA!$C83)</f>
        <v>7</v>
      </c>
      <c r="J83">
        <f>SUMIFS(Export!J$3:J$239,Export!$B$3:$B$239,DATA!$B83,Export!$C$3:$C$239,DATA!$C83)</f>
        <v>677</v>
      </c>
      <c r="K83">
        <f>SUMIFS(Export!K$3:K$239,Export!$B$3:$B$239,DATA!$B83,Export!$C$3:$C$239,DATA!$C83)</f>
        <v>125</v>
      </c>
      <c r="L83">
        <f>SUMIFS(Export!L$3:L$239,Export!$B$3:$B$239,DATA!$B83,Export!$C$3:$C$239,DATA!$C83)</f>
        <v>170</v>
      </c>
      <c r="M83">
        <f>SUMIFS(Export!M$3:M$239,Export!$B$3:$B$239,DATA!$B83,Export!$C$3:$C$239,DATA!$C83)</f>
        <v>382</v>
      </c>
      <c r="N83">
        <f>SUMIFS(Export!N$3:N$239,Export!$B$3:$B$239,DATA!$B83,Export!$C$3:$C$239,DATA!$C83)</f>
        <v>0</v>
      </c>
      <c r="O83">
        <f ca="1">SUMIFS(Export!O$3:O$239,Export!$B$3:$B$239,DATA!$B83,Export!$C$3:$C$239,DATA!$C83)</f>
        <v>0</v>
      </c>
      <c r="P83">
        <f ca="1">SUMIFS(Export!P$3:P$239,Export!$B$3:$B$239,DATA!$B83,Export!$C$3:$C$239,DATA!$C83)</f>
        <v>0</v>
      </c>
    </row>
    <row r="84" spans="1:16" x14ac:dyDescent="0.25">
      <c r="A84" t="s">
        <v>90</v>
      </c>
      <c r="B84" t="s">
        <v>10</v>
      </c>
      <c r="C84" t="s">
        <v>284</v>
      </c>
      <c r="D84">
        <f>SUMIFS(Export!D$3:D$239,Export!$B$3:$B$239,DATA!$B84,Export!$C$3:$C$239,DATA!$C84)</f>
        <v>1716</v>
      </c>
      <c r="E84">
        <f>SUMIFS(Export!E$3:E$239,Export!$B$3:$B$239,DATA!$B84,Export!$C$3:$C$239,DATA!$C84)</f>
        <v>1041</v>
      </c>
      <c r="F84">
        <f>SUMIFS(Export!F$3:F$239,Export!$B$3:$B$239,DATA!$B84,Export!$C$3:$C$239,DATA!$C84)</f>
        <v>675</v>
      </c>
      <c r="G84">
        <f>SUMIFS(Export!G$3:G$239,Export!$B$3:$B$239,DATA!$B84,Export!$C$3:$C$239,DATA!$C84)</f>
        <v>0</v>
      </c>
      <c r="H84">
        <f>SUMIFS(Export!H$3:H$239,Export!$B$3:$B$239,DATA!$B84,Export!$C$3:$C$239,DATA!$C84)</f>
        <v>6</v>
      </c>
      <c r="I84">
        <f>SUMIFS(Export!I$3:I$239,Export!$B$3:$B$239,DATA!$B84,Export!$C$3:$C$239,DATA!$C84)</f>
        <v>7</v>
      </c>
      <c r="J84">
        <f>SUMIFS(Export!J$3:J$239,Export!$B$3:$B$239,DATA!$B84,Export!$C$3:$C$239,DATA!$C84)</f>
        <v>1028</v>
      </c>
      <c r="K84">
        <f>SUMIFS(Export!K$3:K$239,Export!$B$3:$B$239,DATA!$B84,Export!$C$3:$C$239,DATA!$C84)</f>
        <v>342</v>
      </c>
      <c r="L84">
        <f>SUMIFS(Export!L$3:L$239,Export!$B$3:$B$239,DATA!$B84,Export!$C$3:$C$239,DATA!$C84)</f>
        <v>384</v>
      </c>
      <c r="M84">
        <f>SUMIFS(Export!M$3:M$239,Export!$B$3:$B$239,DATA!$B84,Export!$C$3:$C$239,DATA!$C84)</f>
        <v>302</v>
      </c>
      <c r="N84">
        <f>SUMIFS(Export!N$3:N$239,Export!$B$3:$B$239,DATA!$B84,Export!$C$3:$C$239,DATA!$C84)</f>
        <v>0</v>
      </c>
      <c r="O84">
        <f ca="1">SUMIFS(Export!O$3:O$239,Export!$B$3:$B$239,DATA!$B84,Export!$C$3:$C$239,DATA!$C84)</f>
        <v>0</v>
      </c>
      <c r="P84">
        <f ca="1">SUMIFS(Export!P$3:P$239,Export!$B$3:$B$239,DATA!$B84,Export!$C$3:$C$239,DATA!$C84)</f>
        <v>0</v>
      </c>
    </row>
    <row r="85" spans="1:16" x14ac:dyDescent="0.25">
      <c r="A85" t="s">
        <v>90</v>
      </c>
      <c r="B85" t="s">
        <v>10</v>
      </c>
      <c r="C85" t="s">
        <v>283</v>
      </c>
      <c r="D85">
        <f>SUMIFS(Export!D$3:D$239,Export!$B$3:$B$239,DATA!$B85,Export!$C$3:$C$239,DATA!$C85)</f>
        <v>1578</v>
      </c>
      <c r="E85">
        <f>SUMIFS(Export!E$3:E$239,Export!$B$3:$B$239,DATA!$B85,Export!$C$3:$C$239,DATA!$C85)</f>
        <v>1007</v>
      </c>
      <c r="F85">
        <f>SUMIFS(Export!F$3:F$239,Export!$B$3:$B$239,DATA!$B85,Export!$C$3:$C$239,DATA!$C85)</f>
        <v>571</v>
      </c>
      <c r="G85">
        <f>SUMIFS(Export!G$3:G$239,Export!$B$3:$B$239,DATA!$B85,Export!$C$3:$C$239,DATA!$C85)</f>
        <v>0</v>
      </c>
      <c r="H85">
        <f>SUMIFS(Export!H$3:H$239,Export!$B$3:$B$239,DATA!$B85,Export!$C$3:$C$239,DATA!$C85)</f>
        <v>3</v>
      </c>
      <c r="I85">
        <f>SUMIFS(Export!I$3:I$239,Export!$B$3:$B$239,DATA!$B85,Export!$C$3:$C$239,DATA!$C85)</f>
        <v>10</v>
      </c>
      <c r="J85">
        <f>SUMIFS(Export!J$3:J$239,Export!$B$3:$B$239,DATA!$B85,Export!$C$3:$C$239,DATA!$C85)</f>
        <v>994</v>
      </c>
      <c r="K85">
        <f>SUMIFS(Export!K$3:K$239,Export!$B$3:$B$239,DATA!$B85,Export!$C$3:$C$239,DATA!$C85)</f>
        <v>215</v>
      </c>
      <c r="L85">
        <f>SUMIFS(Export!L$3:L$239,Export!$B$3:$B$239,DATA!$B85,Export!$C$3:$C$239,DATA!$C85)</f>
        <v>354</v>
      </c>
      <c r="M85">
        <f>SUMIFS(Export!M$3:M$239,Export!$B$3:$B$239,DATA!$B85,Export!$C$3:$C$239,DATA!$C85)</f>
        <v>425</v>
      </c>
      <c r="N85">
        <f>SUMIFS(Export!N$3:N$239,Export!$B$3:$B$239,DATA!$B85,Export!$C$3:$C$239,DATA!$C85)</f>
        <v>0</v>
      </c>
      <c r="O85">
        <f ca="1">SUMIFS(Export!O$3:O$239,Export!$B$3:$B$239,DATA!$B85,Export!$C$3:$C$239,DATA!$C85)</f>
        <v>0</v>
      </c>
      <c r="P85">
        <f ca="1">SUMIFS(Export!P$3:P$239,Export!$B$3:$B$239,DATA!$B85,Export!$C$3:$C$239,DATA!$C85)</f>
        <v>0</v>
      </c>
    </row>
    <row r="86" spans="1:16" x14ac:dyDescent="0.25">
      <c r="A86" t="s">
        <v>90</v>
      </c>
      <c r="B86" t="s">
        <v>10</v>
      </c>
      <c r="C86" t="s">
        <v>282</v>
      </c>
      <c r="D86">
        <f>SUMIFS(Export!D$3:D$239,Export!$B$3:$B$239,DATA!$B86,Export!$C$3:$C$239,DATA!$C86)</f>
        <v>1049</v>
      </c>
      <c r="E86">
        <f>SUMIFS(Export!E$3:E$239,Export!$B$3:$B$239,DATA!$B86,Export!$C$3:$C$239,DATA!$C86)</f>
        <v>680</v>
      </c>
      <c r="F86">
        <f>SUMIFS(Export!F$3:F$239,Export!$B$3:$B$239,DATA!$B86,Export!$C$3:$C$239,DATA!$C86)</f>
        <v>369</v>
      </c>
      <c r="G86">
        <f>SUMIFS(Export!G$3:G$239,Export!$B$3:$B$239,DATA!$B86,Export!$C$3:$C$239,DATA!$C86)</f>
        <v>0</v>
      </c>
      <c r="H86">
        <f>SUMIFS(Export!H$3:H$239,Export!$B$3:$B$239,DATA!$B86,Export!$C$3:$C$239,DATA!$C86)</f>
        <v>0</v>
      </c>
      <c r="I86">
        <f>SUMIFS(Export!I$3:I$239,Export!$B$3:$B$239,DATA!$B86,Export!$C$3:$C$239,DATA!$C86)</f>
        <v>3</v>
      </c>
      <c r="J86">
        <f>SUMIFS(Export!J$3:J$239,Export!$B$3:$B$239,DATA!$B86,Export!$C$3:$C$239,DATA!$C86)</f>
        <v>677</v>
      </c>
      <c r="K86">
        <f>SUMIFS(Export!K$3:K$239,Export!$B$3:$B$239,DATA!$B86,Export!$C$3:$C$239,DATA!$C86)</f>
        <v>157</v>
      </c>
      <c r="L86">
        <f>SUMIFS(Export!L$3:L$239,Export!$B$3:$B$239,DATA!$B86,Export!$C$3:$C$239,DATA!$C86)</f>
        <v>254</v>
      </c>
      <c r="M86">
        <f>SUMIFS(Export!M$3:M$239,Export!$B$3:$B$239,DATA!$B86,Export!$C$3:$C$239,DATA!$C86)</f>
        <v>266</v>
      </c>
      <c r="N86">
        <f>SUMIFS(Export!N$3:N$239,Export!$B$3:$B$239,DATA!$B86,Export!$C$3:$C$239,DATA!$C86)</f>
        <v>0</v>
      </c>
      <c r="O86">
        <f ca="1">SUMIFS(Export!O$3:O$239,Export!$B$3:$B$239,DATA!$B86,Export!$C$3:$C$239,DATA!$C86)</f>
        <v>0</v>
      </c>
      <c r="P86">
        <f ca="1">SUMIFS(Export!P$3:P$239,Export!$B$3:$B$239,DATA!$B86,Export!$C$3:$C$239,DATA!$C86)</f>
        <v>0</v>
      </c>
    </row>
    <row r="87" spans="1:16" x14ac:dyDescent="0.25">
      <c r="A87" t="s">
        <v>90</v>
      </c>
      <c r="B87" t="s">
        <v>10</v>
      </c>
      <c r="C87" t="s">
        <v>281</v>
      </c>
      <c r="D87">
        <f>SUMIFS(Export!D$3:D$239,Export!$B$3:$B$239,DATA!$B87,Export!$C$3:$C$239,DATA!$C87)</f>
        <v>1207</v>
      </c>
      <c r="E87">
        <f>SUMIFS(Export!E$3:E$239,Export!$B$3:$B$239,DATA!$B87,Export!$C$3:$C$239,DATA!$C87)</f>
        <v>849</v>
      </c>
      <c r="F87">
        <f>SUMIFS(Export!F$3:F$239,Export!$B$3:$B$239,DATA!$B87,Export!$C$3:$C$239,DATA!$C87)</f>
        <v>358</v>
      </c>
      <c r="G87">
        <f>SUMIFS(Export!G$3:G$239,Export!$B$3:$B$239,DATA!$B87,Export!$C$3:$C$239,DATA!$C87)</f>
        <v>0</v>
      </c>
      <c r="H87">
        <f>SUMIFS(Export!H$3:H$239,Export!$B$3:$B$239,DATA!$B87,Export!$C$3:$C$239,DATA!$C87)</f>
        <v>1</v>
      </c>
      <c r="I87">
        <f>SUMIFS(Export!I$3:I$239,Export!$B$3:$B$239,DATA!$B87,Export!$C$3:$C$239,DATA!$C87)</f>
        <v>1</v>
      </c>
      <c r="J87">
        <f>SUMIFS(Export!J$3:J$239,Export!$B$3:$B$239,DATA!$B87,Export!$C$3:$C$239,DATA!$C87)</f>
        <v>847</v>
      </c>
      <c r="K87">
        <f>SUMIFS(Export!K$3:K$239,Export!$B$3:$B$239,DATA!$B87,Export!$C$3:$C$239,DATA!$C87)</f>
        <v>155</v>
      </c>
      <c r="L87">
        <f>SUMIFS(Export!L$3:L$239,Export!$B$3:$B$239,DATA!$B87,Export!$C$3:$C$239,DATA!$C87)</f>
        <v>357</v>
      </c>
      <c r="M87">
        <f>SUMIFS(Export!M$3:M$239,Export!$B$3:$B$239,DATA!$B87,Export!$C$3:$C$239,DATA!$C87)</f>
        <v>335</v>
      </c>
      <c r="N87">
        <f>SUMIFS(Export!N$3:N$239,Export!$B$3:$B$239,DATA!$B87,Export!$C$3:$C$239,DATA!$C87)</f>
        <v>0</v>
      </c>
      <c r="O87">
        <f ca="1">SUMIFS(Export!O$3:O$239,Export!$B$3:$B$239,DATA!$B87,Export!$C$3:$C$239,DATA!$C87)</f>
        <v>0</v>
      </c>
      <c r="P87">
        <f ca="1">SUMIFS(Export!P$3:P$239,Export!$B$3:$B$239,DATA!$B87,Export!$C$3:$C$239,DATA!$C87)</f>
        <v>0</v>
      </c>
    </row>
    <row r="88" spans="1:16" x14ac:dyDescent="0.25">
      <c r="A88" t="s">
        <v>90</v>
      </c>
      <c r="B88" t="s">
        <v>11</v>
      </c>
      <c r="C88" t="s">
        <v>280</v>
      </c>
      <c r="D88">
        <f>SUMIFS(Export!D$3:D$239,Export!$B$3:$B$239,DATA!$B88,Export!$C$3:$C$239,DATA!$C88)</f>
        <v>2589</v>
      </c>
      <c r="E88">
        <f>SUMIFS(Export!E$3:E$239,Export!$B$3:$B$239,DATA!$B88,Export!$C$3:$C$239,DATA!$C88)</f>
        <v>1531</v>
      </c>
      <c r="F88">
        <f>SUMIFS(Export!F$3:F$239,Export!$B$3:$B$239,DATA!$B88,Export!$C$3:$C$239,DATA!$C88)</f>
        <v>1058</v>
      </c>
      <c r="G88">
        <f>SUMIFS(Export!G$3:G$239,Export!$B$3:$B$239,DATA!$B88,Export!$C$3:$C$239,DATA!$C88)</f>
        <v>0</v>
      </c>
      <c r="H88">
        <f>SUMIFS(Export!H$3:H$239,Export!$B$3:$B$239,DATA!$B88,Export!$C$3:$C$239,DATA!$C88)</f>
        <v>7</v>
      </c>
      <c r="I88">
        <f>SUMIFS(Export!I$3:I$239,Export!$B$3:$B$239,DATA!$B88,Export!$C$3:$C$239,DATA!$C88)</f>
        <v>13</v>
      </c>
      <c r="J88">
        <f>SUMIFS(Export!J$3:J$239,Export!$B$3:$B$239,DATA!$B88,Export!$C$3:$C$239,DATA!$C88)</f>
        <v>1511</v>
      </c>
      <c r="K88">
        <f>SUMIFS(Export!K$3:K$239,Export!$B$3:$B$239,DATA!$B88,Export!$C$3:$C$239,DATA!$C88)</f>
        <v>324</v>
      </c>
      <c r="L88">
        <f>SUMIFS(Export!L$3:L$239,Export!$B$3:$B$239,DATA!$B88,Export!$C$3:$C$239,DATA!$C88)</f>
        <v>595</v>
      </c>
      <c r="M88">
        <f>SUMIFS(Export!M$3:M$239,Export!$B$3:$B$239,DATA!$B88,Export!$C$3:$C$239,DATA!$C88)</f>
        <v>592</v>
      </c>
      <c r="N88">
        <f>SUMIFS(Export!N$3:N$239,Export!$B$3:$B$239,DATA!$B88,Export!$C$3:$C$239,DATA!$C88)</f>
        <v>0</v>
      </c>
      <c r="O88">
        <f ca="1">SUMIFS(Export!O$3:O$239,Export!$B$3:$B$239,DATA!$B88,Export!$C$3:$C$239,DATA!$C88)</f>
        <v>0</v>
      </c>
      <c r="P88">
        <f ca="1">SUMIFS(Export!P$3:P$239,Export!$B$3:$B$239,DATA!$B88,Export!$C$3:$C$239,DATA!$C88)</f>
        <v>0</v>
      </c>
    </row>
    <row r="89" spans="1:16" x14ac:dyDescent="0.25">
      <c r="A89" t="s">
        <v>90</v>
      </c>
      <c r="B89" t="s">
        <v>11</v>
      </c>
      <c r="C89" t="s">
        <v>279</v>
      </c>
      <c r="D89">
        <f>SUMIFS(Export!D$3:D$239,Export!$B$3:$B$239,DATA!$B89,Export!$C$3:$C$239,DATA!$C89)</f>
        <v>2424</v>
      </c>
      <c r="E89">
        <f>SUMIFS(Export!E$3:E$239,Export!$B$3:$B$239,DATA!$B89,Export!$C$3:$C$239,DATA!$C89)</f>
        <v>1525</v>
      </c>
      <c r="F89">
        <f>SUMIFS(Export!F$3:F$239,Export!$B$3:$B$239,DATA!$B89,Export!$C$3:$C$239,DATA!$C89)</f>
        <v>899</v>
      </c>
      <c r="G89">
        <f>SUMIFS(Export!G$3:G$239,Export!$B$3:$B$239,DATA!$B89,Export!$C$3:$C$239,DATA!$C89)</f>
        <v>0</v>
      </c>
      <c r="H89">
        <f>SUMIFS(Export!H$3:H$239,Export!$B$3:$B$239,DATA!$B89,Export!$C$3:$C$239,DATA!$C89)</f>
        <v>8</v>
      </c>
      <c r="I89">
        <f>SUMIFS(Export!I$3:I$239,Export!$B$3:$B$239,DATA!$B89,Export!$C$3:$C$239,DATA!$C89)</f>
        <v>8</v>
      </c>
      <c r="J89">
        <f>SUMIFS(Export!J$3:J$239,Export!$B$3:$B$239,DATA!$B89,Export!$C$3:$C$239,DATA!$C89)</f>
        <v>1509</v>
      </c>
      <c r="K89">
        <f>SUMIFS(Export!K$3:K$239,Export!$B$3:$B$239,DATA!$B89,Export!$C$3:$C$239,DATA!$C89)</f>
        <v>249</v>
      </c>
      <c r="L89">
        <f>SUMIFS(Export!L$3:L$239,Export!$B$3:$B$239,DATA!$B89,Export!$C$3:$C$239,DATA!$C89)</f>
        <v>594</v>
      </c>
      <c r="M89">
        <f>SUMIFS(Export!M$3:M$239,Export!$B$3:$B$239,DATA!$B89,Export!$C$3:$C$239,DATA!$C89)</f>
        <v>666</v>
      </c>
      <c r="N89">
        <f>SUMIFS(Export!N$3:N$239,Export!$B$3:$B$239,DATA!$B89,Export!$C$3:$C$239,DATA!$C89)</f>
        <v>0</v>
      </c>
      <c r="O89">
        <f ca="1">SUMIFS(Export!O$3:O$239,Export!$B$3:$B$239,DATA!$B89,Export!$C$3:$C$239,DATA!$C89)</f>
        <v>0</v>
      </c>
      <c r="P89">
        <f ca="1">SUMIFS(Export!P$3:P$239,Export!$B$3:$B$239,DATA!$B89,Export!$C$3:$C$239,DATA!$C89)</f>
        <v>0</v>
      </c>
    </row>
    <row r="90" spans="1:16" x14ac:dyDescent="0.25">
      <c r="A90" t="s">
        <v>90</v>
      </c>
      <c r="B90" t="s">
        <v>11</v>
      </c>
      <c r="C90" t="s">
        <v>278</v>
      </c>
      <c r="D90">
        <f>SUMIFS(Export!D$3:D$239,Export!$B$3:$B$239,DATA!$B90,Export!$C$3:$C$239,DATA!$C90)</f>
        <v>1439</v>
      </c>
      <c r="E90">
        <f>SUMIFS(Export!E$3:E$239,Export!$B$3:$B$239,DATA!$B90,Export!$C$3:$C$239,DATA!$C90)</f>
        <v>938</v>
      </c>
      <c r="F90">
        <f>SUMIFS(Export!F$3:F$239,Export!$B$3:$B$239,DATA!$B90,Export!$C$3:$C$239,DATA!$C90)</f>
        <v>501</v>
      </c>
      <c r="G90">
        <f>SUMIFS(Export!G$3:G$239,Export!$B$3:$B$239,DATA!$B90,Export!$C$3:$C$239,DATA!$C90)</f>
        <v>0</v>
      </c>
      <c r="H90">
        <f>SUMIFS(Export!H$3:H$239,Export!$B$3:$B$239,DATA!$B90,Export!$C$3:$C$239,DATA!$C90)</f>
        <v>5</v>
      </c>
      <c r="I90">
        <f>SUMIFS(Export!I$3:I$239,Export!$B$3:$B$239,DATA!$B90,Export!$C$3:$C$239,DATA!$C90)</f>
        <v>6</v>
      </c>
      <c r="J90">
        <f>SUMIFS(Export!J$3:J$239,Export!$B$3:$B$239,DATA!$B90,Export!$C$3:$C$239,DATA!$C90)</f>
        <v>927</v>
      </c>
      <c r="K90">
        <f>SUMIFS(Export!K$3:K$239,Export!$B$3:$B$239,DATA!$B90,Export!$C$3:$C$239,DATA!$C90)</f>
        <v>190</v>
      </c>
      <c r="L90">
        <f>SUMIFS(Export!L$3:L$239,Export!$B$3:$B$239,DATA!$B90,Export!$C$3:$C$239,DATA!$C90)</f>
        <v>337</v>
      </c>
      <c r="M90">
        <f>SUMIFS(Export!M$3:M$239,Export!$B$3:$B$239,DATA!$B90,Export!$C$3:$C$239,DATA!$C90)</f>
        <v>400</v>
      </c>
      <c r="N90">
        <f>SUMIFS(Export!N$3:N$239,Export!$B$3:$B$239,DATA!$B90,Export!$C$3:$C$239,DATA!$C90)</f>
        <v>0</v>
      </c>
      <c r="O90">
        <f ca="1">SUMIFS(Export!O$3:O$239,Export!$B$3:$B$239,DATA!$B90,Export!$C$3:$C$239,DATA!$C90)</f>
        <v>0</v>
      </c>
      <c r="P90">
        <f ca="1">SUMIFS(Export!P$3:P$239,Export!$B$3:$B$239,DATA!$B90,Export!$C$3:$C$239,DATA!$C90)</f>
        <v>0</v>
      </c>
    </row>
    <row r="91" spans="1:16" x14ac:dyDescent="0.25">
      <c r="A91" t="s">
        <v>90</v>
      </c>
      <c r="B91" t="s">
        <v>273</v>
      </c>
      <c r="C91" t="s">
        <v>277</v>
      </c>
      <c r="D91">
        <f>SUMIFS(Export!D$3:D$239,Export!$B$3:$B$239,DATA!$B91,Export!$C$3:$C$239,DATA!$C91)</f>
        <v>2078</v>
      </c>
      <c r="E91">
        <f>SUMIFS(Export!E$3:E$239,Export!$B$3:$B$239,DATA!$B91,Export!$C$3:$C$239,DATA!$C91)</f>
        <v>1420</v>
      </c>
      <c r="F91">
        <f>SUMIFS(Export!F$3:F$239,Export!$B$3:$B$239,DATA!$B91,Export!$C$3:$C$239,DATA!$C91)</f>
        <v>658</v>
      </c>
      <c r="G91">
        <f>SUMIFS(Export!G$3:G$239,Export!$B$3:$B$239,DATA!$B91,Export!$C$3:$C$239,DATA!$C91)</f>
        <v>0</v>
      </c>
      <c r="H91">
        <f>SUMIFS(Export!H$3:H$239,Export!$B$3:$B$239,DATA!$B91,Export!$C$3:$C$239,DATA!$C91)</f>
        <v>5</v>
      </c>
      <c r="I91">
        <f>SUMIFS(Export!I$3:I$239,Export!$B$3:$B$239,DATA!$B91,Export!$C$3:$C$239,DATA!$C91)</f>
        <v>8</v>
      </c>
      <c r="J91">
        <f>SUMIFS(Export!J$3:J$239,Export!$B$3:$B$239,DATA!$B91,Export!$C$3:$C$239,DATA!$C91)</f>
        <v>1407</v>
      </c>
      <c r="K91">
        <f>SUMIFS(Export!K$3:K$239,Export!$B$3:$B$239,DATA!$B91,Export!$C$3:$C$239,DATA!$C91)</f>
        <v>365</v>
      </c>
      <c r="L91">
        <f>SUMIFS(Export!L$3:L$239,Export!$B$3:$B$239,DATA!$B91,Export!$C$3:$C$239,DATA!$C91)</f>
        <v>337</v>
      </c>
      <c r="M91">
        <f>SUMIFS(Export!M$3:M$239,Export!$B$3:$B$239,DATA!$B91,Export!$C$3:$C$239,DATA!$C91)</f>
        <v>705</v>
      </c>
      <c r="N91">
        <f>SUMIFS(Export!N$3:N$239,Export!$B$3:$B$239,DATA!$B91,Export!$C$3:$C$239,DATA!$C91)</f>
        <v>0</v>
      </c>
      <c r="O91">
        <f ca="1">SUMIFS(Export!O$3:O$239,Export!$B$3:$B$239,DATA!$B91,Export!$C$3:$C$239,DATA!$C91)</f>
        <v>0</v>
      </c>
      <c r="P91">
        <f ca="1">SUMIFS(Export!P$3:P$239,Export!$B$3:$B$239,DATA!$B91,Export!$C$3:$C$239,DATA!$C91)</f>
        <v>0</v>
      </c>
    </row>
    <row r="92" spans="1:16" x14ac:dyDescent="0.25">
      <c r="A92" t="s">
        <v>90</v>
      </c>
      <c r="B92" t="s">
        <v>273</v>
      </c>
      <c r="C92" t="s">
        <v>276</v>
      </c>
      <c r="D92">
        <f>SUMIFS(Export!D$3:D$239,Export!$B$3:$B$239,DATA!$B92,Export!$C$3:$C$239,DATA!$C92)</f>
        <v>1740</v>
      </c>
      <c r="E92">
        <f>SUMIFS(Export!E$3:E$239,Export!$B$3:$B$239,DATA!$B92,Export!$C$3:$C$239,DATA!$C92)</f>
        <v>1215</v>
      </c>
      <c r="F92">
        <f>SUMIFS(Export!F$3:F$239,Export!$B$3:$B$239,DATA!$B92,Export!$C$3:$C$239,DATA!$C92)</f>
        <v>525</v>
      </c>
      <c r="G92">
        <f>SUMIFS(Export!G$3:G$239,Export!$B$3:$B$239,DATA!$B92,Export!$C$3:$C$239,DATA!$C92)</f>
        <v>0</v>
      </c>
      <c r="H92">
        <f>SUMIFS(Export!H$3:H$239,Export!$B$3:$B$239,DATA!$B92,Export!$C$3:$C$239,DATA!$C92)</f>
        <v>7</v>
      </c>
      <c r="I92">
        <f>SUMIFS(Export!I$3:I$239,Export!$B$3:$B$239,DATA!$B92,Export!$C$3:$C$239,DATA!$C92)</f>
        <v>10</v>
      </c>
      <c r="J92">
        <f>SUMIFS(Export!J$3:J$239,Export!$B$3:$B$239,DATA!$B92,Export!$C$3:$C$239,DATA!$C92)</f>
        <v>1198</v>
      </c>
      <c r="K92">
        <f>SUMIFS(Export!K$3:K$239,Export!$B$3:$B$239,DATA!$B92,Export!$C$3:$C$239,DATA!$C92)</f>
        <v>326</v>
      </c>
      <c r="L92">
        <f>SUMIFS(Export!L$3:L$239,Export!$B$3:$B$239,DATA!$B92,Export!$C$3:$C$239,DATA!$C92)</f>
        <v>266</v>
      </c>
      <c r="M92">
        <f>SUMIFS(Export!M$3:M$239,Export!$B$3:$B$239,DATA!$B92,Export!$C$3:$C$239,DATA!$C92)</f>
        <v>606</v>
      </c>
      <c r="N92">
        <f>SUMIFS(Export!N$3:N$239,Export!$B$3:$B$239,DATA!$B92,Export!$C$3:$C$239,DATA!$C92)</f>
        <v>0</v>
      </c>
      <c r="O92">
        <f ca="1">SUMIFS(Export!O$3:O$239,Export!$B$3:$B$239,DATA!$B92,Export!$C$3:$C$239,DATA!$C92)</f>
        <v>0</v>
      </c>
      <c r="P92">
        <f ca="1">SUMIFS(Export!P$3:P$239,Export!$B$3:$B$239,DATA!$B92,Export!$C$3:$C$239,DATA!$C92)</f>
        <v>0</v>
      </c>
    </row>
    <row r="93" spans="1:16" x14ac:dyDescent="0.25">
      <c r="A93" t="s">
        <v>90</v>
      </c>
      <c r="B93" t="s">
        <v>273</v>
      </c>
      <c r="C93" t="s">
        <v>275</v>
      </c>
      <c r="D93">
        <f>SUMIFS(Export!D$3:D$239,Export!$B$3:$B$239,DATA!$B93,Export!$C$3:$C$239,DATA!$C93)</f>
        <v>1563</v>
      </c>
      <c r="E93">
        <f>SUMIFS(Export!E$3:E$239,Export!$B$3:$B$239,DATA!$B93,Export!$C$3:$C$239,DATA!$C93)</f>
        <v>1073</v>
      </c>
      <c r="F93">
        <f>SUMIFS(Export!F$3:F$239,Export!$B$3:$B$239,DATA!$B93,Export!$C$3:$C$239,DATA!$C93)</f>
        <v>490</v>
      </c>
      <c r="G93">
        <f>SUMIFS(Export!G$3:G$239,Export!$B$3:$B$239,DATA!$B93,Export!$C$3:$C$239,DATA!$C93)</f>
        <v>0</v>
      </c>
      <c r="H93">
        <f>SUMIFS(Export!H$3:H$239,Export!$B$3:$B$239,DATA!$B93,Export!$C$3:$C$239,DATA!$C93)</f>
        <v>9</v>
      </c>
      <c r="I93">
        <f>SUMIFS(Export!I$3:I$239,Export!$B$3:$B$239,DATA!$B93,Export!$C$3:$C$239,DATA!$C93)</f>
        <v>5</v>
      </c>
      <c r="J93">
        <f>SUMIFS(Export!J$3:J$239,Export!$B$3:$B$239,DATA!$B93,Export!$C$3:$C$239,DATA!$C93)</f>
        <v>1059</v>
      </c>
      <c r="K93">
        <f>SUMIFS(Export!K$3:K$239,Export!$B$3:$B$239,DATA!$B93,Export!$C$3:$C$239,DATA!$C93)</f>
        <v>162</v>
      </c>
      <c r="L93">
        <f>SUMIFS(Export!L$3:L$239,Export!$B$3:$B$239,DATA!$B93,Export!$C$3:$C$239,DATA!$C93)</f>
        <v>430</v>
      </c>
      <c r="M93">
        <f>SUMIFS(Export!M$3:M$239,Export!$B$3:$B$239,DATA!$B93,Export!$C$3:$C$239,DATA!$C93)</f>
        <v>467</v>
      </c>
      <c r="N93">
        <f>SUMIFS(Export!N$3:N$239,Export!$B$3:$B$239,DATA!$B93,Export!$C$3:$C$239,DATA!$C93)</f>
        <v>0</v>
      </c>
      <c r="O93">
        <f ca="1">SUMIFS(Export!O$3:O$239,Export!$B$3:$B$239,DATA!$B93,Export!$C$3:$C$239,DATA!$C93)</f>
        <v>0</v>
      </c>
      <c r="P93">
        <f ca="1">SUMIFS(Export!P$3:P$239,Export!$B$3:$B$239,DATA!$B93,Export!$C$3:$C$239,DATA!$C93)</f>
        <v>0</v>
      </c>
    </row>
    <row r="94" spans="1:16" x14ac:dyDescent="0.25">
      <c r="A94" t="s">
        <v>90</v>
      </c>
      <c r="B94" t="s">
        <v>273</v>
      </c>
      <c r="C94" t="s">
        <v>274</v>
      </c>
      <c r="D94">
        <f>SUMIFS(Export!D$3:D$239,Export!$B$3:$B$239,DATA!$B94,Export!$C$3:$C$239,DATA!$C94)</f>
        <v>2023</v>
      </c>
      <c r="E94">
        <f>SUMIFS(Export!E$3:E$239,Export!$B$3:$B$239,DATA!$B94,Export!$C$3:$C$239,DATA!$C94)</f>
        <v>1339</v>
      </c>
      <c r="F94">
        <f>SUMIFS(Export!F$3:F$239,Export!$B$3:$B$239,DATA!$B94,Export!$C$3:$C$239,DATA!$C94)</f>
        <v>684</v>
      </c>
      <c r="G94">
        <f>SUMIFS(Export!G$3:G$239,Export!$B$3:$B$239,DATA!$B94,Export!$C$3:$C$239,DATA!$C94)</f>
        <v>0</v>
      </c>
      <c r="H94">
        <f>SUMIFS(Export!H$3:H$239,Export!$B$3:$B$239,DATA!$B94,Export!$C$3:$C$239,DATA!$C94)</f>
        <v>11</v>
      </c>
      <c r="I94">
        <f>SUMIFS(Export!I$3:I$239,Export!$B$3:$B$239,DATA!$B94,Export!$C$3:$C$239,DATA!$C94)</f>
        <v>9</v>
      </c>
      <c r="J94">
        <f>SUMIFS(Export!J$3:J$239,Export!$B$3:$B$239,DATA!$B94,Export!$C$3:$C$239,DATA!$C94)</f>
        <v>1319</v>
      </c>
      <c r="K94">
        <f>SUMIFS(Export!K$3:K$239,Export!$B$3:$B$239,DATA!$B94,Export!$C$3:$C$239,DATA!$C94)</f>
        <v>283</v>
      </c>
      <c r="L94">
        <f>SUMIFS(Export!L$3:L$239,Export!$B$3:$B$239,DATA!$B94,Export!$C$3:$C$239,DATA!$C94)</f>
        <v>515</v>
      </c>
      <c r="M94">
        <f>SUMIFS(Export!M$3:M$239,Export!$B$3:$B$239,DATA!$B94,Export!$C$3:$C$239,DATA!$C94)</f>
        <v>521</v>
      </c>
      <c r="N94">
        <f>SUMIFS(Export!N$3:N$239,Export!$B$3:$B$239,DATA!$B94,Export!$C$3:$C$239,DATA!$C94)</f>
        <v>0</v>
      </c>
      <c r="O94">
        <f ca="1">SUMIFS(Export!O$3:O$239,Export!$B$3:$B$239,DATA!$B94,Export!$C$3:$C$239,DATA!$C94)</f>
        <v>0</v>
      </c>
      <c r="P94">
        <f ca="1">SUMIFS(Export!P$3:P$239,Export!$B$3:$B$239,DATA!$B94,Export!$C$3:$C$239,DATA!$C94)</f>
        <v>0</v>
      </c>
    </row>
    <row r="95" spans="1:16" x14ac:dyDescent="0.25">
      <c r="A95" t="s">
        <v>91</v>
      </c>
      <c r="B95" t="s">
        <v>119</v>
      </c>
      <c r="C95">
        <v>1</v>
      </c>
      <c r="D95">
        <f>SUMIFS(Export!D$3:D$239,Export!$B$3:$B$239,DATA!$B95,Export!$C$3:$C$239,DATA!$C95)</f>
        <v>1477</v>
      </c>
      <c r="E95">
        <f>SUMIFS(Export!E$3:E$239,Export!$B$3:$B$239,DATA!$B95,Export!$C$3:$C$239,DATA!$C95)</f>
        <v>987</v>
      </c>
      <c r="F95">
        <f>SUMIFS(Export!F$3:F$239,Export!$B$3:$B$239,DATA!$B95,Export!$C$3:$C$239,DATA!$C95)</f>
        <v>490</v>
      </c>
      <c r="G95">
        <f>SUMIFS(Export!G$3:G$239,Export!$B$3:$B$239,DATA!$B95,Export!$C$3:$C$239,DATA!$C95)</f>
        <v>0</v>
      </c>
      <c r="H95">
        <f>SUMIFS(Export!H$3:H$239,Export!$B$3:$B$239,DATA!$B95,Export!$C$3:$C$239,DATA!$C95)</f>
        <v>10</v>
      </c>
      <c r="I95">
        <f>SUMIFS(Export!I$3:I$239,Export!$B$3:$B$239,DATA!$B95,Export!$C$3:$C$239,DATA!$C95)</f>
        <v>12</v>
      </c>
      <c r="J95">
        <f>SUMIFS(Export!J$3:J$239,Export!$B$3:$B$239,DATA!$B95,Export!$C$3:$C$239,DATA!$C95)</f>
        <v>965</v>
      </c>
      <c r="K95">
        <f>SUMIFS(Export!K$3:K$239,Export!$B$3:$B$239,DATA!$B95,Export!$C$3:$C$239,DATA!$C95)</f>
        <v>551</v>
      </c>
      <c r="L95">
        <f>SUMIFS(Export!L$3:L$239,Export!$B$3:$B$239,DATA!$B95,Export!$C$3:$C$239,DATA!$C95)</f>
        <v>155</v>
      </c>
      <c r="M95">
        <f>SUMIFS(Export!M$3:M$239,Export!$B$3:$B$239,DATA!$B95,Export!$C$3:$C$239,DATA!$C95)</f>
        <v>259</v>
      </c>
      <c r="N95">
        <f>SUMIFS(Export!N$3:N$239,Export!$B$3:$B$239,DATA!$B95,Export!$C$3:$C$239,DATA!$C95)</f>
        <v>0</v>
      </c>
      <c r="O95">
        <f ca="1">SUMIFS(Export!O$3:O$239,Export!$B$3:$B$239,DATA!$B95,Export!$C$3:$C$239,DATA!$C95)</f>
        <v>0</v>
      </c>
      <c r="P95">
        <f ca="1">SUMIFS(Export!P$3:P$239,Export!$B$3:$B$239,DATA!$B95,Export!$C$3:$C$239,DATA!$C95)</f>
        <v>0</v>
      </c>
    </row>
    <row r="96" spans="1:16" x14ac:dyDescent="0.25">
      <c r="A96" t="s">
        <v>91</v>
      </c>
      <c r="B96" t="s">
        <v>119</v>
      </c>
      <c r="C96">
        <v>2</v>
      </c>
      <c r="D96">
        <f>SUMIFS(Export!D$3:D$239,Export!$B$3:$B$239,DATA!$B96,Export!$C$3:$C$239,DATA!$C96)</f>
        <v>1460</v>
      </c>
      <c r="E96">
        <f>SUMIFS(Export!E$3:E$239,Export!$B$3:$B$239,DATA!$B96,Export!$C$3:$C$239,DATA!$C96)</f>
        <v>948</v>
      </c>
      <c r="F96">
        <f>SUMIFS(Export!F$3:F$239,Export!$B$3:$B$239,DATA!$B96,Export!$C$3:$C$239,DATA!$C96)</f>
        <v>512</v>
      </c>
      <c r="G96">
        <f>SUMIFS(Export!G$3:G$239,Export!$B$3:$B$239,DATA!$B96,Export!$C$3:$C$239,DATA!$C96)</f>
        <v>0</v>
      </c>
      <c r="H96">
        <f>SUMIFS(Export!H$3:H$239,Export!$B$3:$B$239,DATA!$B96,Export!$C$3:$C$239,DATA!$C96)</f>
        <v>13</v>
      </c>
      <c r="I96">
        <f>SUMIFS(Export!I$3:I$239,Export!$B$3:$B$239,DATA!$B96,Export!$C$3:$C$239,DATA!$C96)</f>
        <v>9</v>
      </c>
      <c r="J96">
        <f>SUMIFS(Export!J$3:J$239,Export!$B$3:$B$239,DATA!$B96,Export!$C$3:$C$239,DATA!$C96)</f>
        <v>926</v>
      </c>
      <c r="K96">
        <f>SUMIFS(Export!K$3:K$239,Export!$B$3:$B$239,DATA!$B96,Export!$C$3:$C$239,DATA!$C96)</f>
        <v>547</v>
      </c>
      <c r="L96">
        <f>SUMIFS(Export!L$3:L$239,Export!$B$3:$B$239,DATA!$B96,Export!$C$3:$C$239,DATA!$C96)</f>
        <v>119</v>
      </c>
      <c r="M96">
        <f>SUMIFS(Export!M$3:M$239,Export!$B$3:$B$239,DATA!$B96,Export!$C$3:$C$239,DATA!$C96)</f>
        <v>260</v>
      </c>
      <c r="N96">
        <f>SUMIFS(Export!N$3:N$239,Export!$B$3:$B$239,DATA!$B96,Export!$C$3:$C$239,DATA!$C96)</f>
        <v>0</v>
      </c>
      <c r="O96">
        <f ca="1">SUMIFS(Export!O$3:O$239,Export!$B$3:$B$239,DATA!$B96,Export!$C$3:$C$239,DATA!$C96)</f>
        <v>0</v>
      </c>
      <c r="P96">
        <f ca="1">SUMIFS(Export!P$3:P$239,Export!$B$3:$B$239,DATA!$B96,Export!$C$3:$C$239,DATA!$C96)</f>
        <v>0</v>
      </c>
    </row>
    <row r="97" spans="1:16" x14ac:dyDescent="0.25">
      <c r="A97" t="s">
        <v>91</v>
      </c>
      <c r="B97" t="s">
        <v>119</v>
      </c>
      <c r="C97">
        <v>3</v>
      </c>
      <c r="D97">
        <f>SUMIFS(Export!D$3:D$239,Export!$B$3:$B$239,DATA!$B97,Export!$C$3:$C$239,DATA!$C97)</f>
        <v>1135</v>
      </c>
      <c r="E97">
        <f>SUMIFS(Export!E$3:E$239,Export!$B$3:$B$239,DATA!$B97,Export!$C$3:$C$239,DATA!$C97)</f>
        <v>757</v>
      </c>
      <c r="F97">
        <f>SUMIFS(Export!F$3:F$239,Export!$B$3:$B$239,DATA!$B97,Export!$C$3:$C$239,DATA!$C97)</f>
        <v>378</v>
      </c>
      <c r="G97">
        <f>SUMIFS(Export!G$3:G$239,Export!$B$3:$B$239,DATA!$B97,Export!$C$3:$C$239,DATA!$C97)</f>
        <v>0</v>
      </c>
      <c r="H97">
        <f>SUMIFS(Export!H$3:H$239,Export!$B$3:$B$239,DATA!$B97,Export!$C$3:$C$239,DATA!$C97)</f>
        <v>4</v>
      </c>
      <c r="I97">
        <f>SUMIFS(Export!I$3:I$239,Export!$B$3:$B$239,DATA!$B97,Export!$C$3:$C$239,DATA!$C97)</f>
        <v>3</v>
      </c>
      <c r="J97">
        <f>SUMIFS(Export!J$3:J$239,Export!$B$3:$B$239,DATA!$B97,Export!$C$3:$C$239,DATA!$C97)</f>
        <v>750</v>
      </c>
      <c r="K97">
        <f>SUMIFS(Export!K$3:K$239,Export!$B$3:$B$239,DATA!$B97,Export!$C$3:$C$239,DATA!$C97)</f>
        <v>397</v>
      </c>
      <c r="L97">
        <f>SUMIFS(Export!L$3:L$239,Export!$B$3:$B$239,DATA!$B97,Export!$C$3:$C$239,DATA!$C97)</f>
        <v>137</v>
      </c>
      <c r="M97">
        <f>SUMIFS(Export!M$3:M$239,Export!$B$3:$B$239,DATA!$B97,Export!$C$3:$C$239,DATA!$C97)</f>
        <v>216</v>
      </c>
      <c r="N97">
        <f>SUMIFS(Export!N$3:N$239,Export!$B$3:$B$239,DATA!$B97,Export!$C$3:$C$239,DATA!$C97)</f>
        <v>0</v>
      </c>
      <c r="O97">
        <f ca="1">SUMIFS(Export!O$3:O$239,Export!$B$3:$B$239,DATA!$B97,Export!$C$3:$C$239,DATA!$C97)</f>
        <v>0</v>
      </c>
      <c r="P97">
        <f ca="1">SUMIFS(Export!P$3:P$239,Export!$B$3:$B$239,DATA!$B97,Export!$C$3:$C$239,DATA!$C97)</f>
        <v>0</v>
      </c>
    </row>
    <row r="98" spans="1:16" x14ac:dyDescent="0.25">
      <c r="A98" t="s">
        <v>91</v>
      </c>
      <c r="B98" t="s">
        <v>119</v>
      </c>
      <c r="C98">
        <v>4</v>
      </c>
      <c r="D98">
        <f>SUMIFS(Export!D$3:D$239,Export!$B$3:$B$239,DATA!$B98,Export!$C$3:$C$239,DATA!$C98)</f>
        <v>1757</v>
      </c>
      <c r="E98">
        <f>SUMIFS(Export!E$3:E$239,Export!$B$3:$B$239,DATA!$B98,Export!$C$3:$C$239,DATA!$C98)</f>
        <v>1020</v>
      </c>
      <c r="F98">
        <f>SUMIFS(Export!F$3:F$239,Export!$B$3:$B$239,DATA!$B98,Export!$C$3:$C$239,DATA!$C98)</f>
        <v>737</v>
      </c>
      <c r="G98">
        <f>SUMIFS(Export!G$3:G$239,Export!$B$3:$B$239,DATA!$B98,Export!$C$3:$C$239,DATA!$C98)</f>
        <v>0</v>
      </c>
      <c r="H98">
        <f>SUMIFS(Export!H$3:H$239,Export!$B$3:$B$239,DATA!$B98,Export!$C$3:$C$239,DATA!$C98)</f>
        <v>21</v>
      </c>
      <c r="I98">
        <f>SUMIFS(Export!I$3:I$239,Export!$B$3:$B$239,DATA!$B98,Export!$C$3:$C$239,DATA!$C98)</f>
        <v>10</v>
      </c>
      <c r="J98">
        <f>SUMIFS(Export!J$3:J$239,Export!$B$3:$B$239,DATA!$B98,Export!$C$3:$C$239,DATA!$C98)</f>
        <v>989</v>
      </c>
      <c r="K98">
        <f>SUMIFS(Export!K$3:K$239,Export!$B$3:$B$239,DATA!$B98,Export!$C$3:$C$239,DATA!$C98)</f>
        <v>346</v>
      </c>
      <c r="L98">
        <f>SUMIFS(Export!L$3:L$239,Export!$B$3:$B$239,DATA!$B98,Export!$C$3:$C$239,DATA!$C98)</f>
        <v>158</v>
      </c>
      <c r="M98">
        <f>SUMIFS(Export!M$3:M$239,Export!$B$3:$B$239,DATA!$B98,Export!$C$3:$C$239,DATA!$C98)</f>
        <v>485</v>
      </c>
      <c r="N98">
        <f>SUMIFS(Export!N$3:N$239,Export!$B$3:$B$239,DATA!$B98,Export!$C$3:$C$239,DATA!$C98)</f>
        <v>0</v>
      </c>
      <c r="O98">
        <f ca="1">SUMIFS(Export!O$3:O$239,Export!$B$3:$B$239,DATA!$B98,Export!$C$3:$C$239,DATA!$C98)</f>
        <v>0</v>
      </c>
      <c r="P98">
        <f ca="1">SUMIFS(Export!P$3:P$239,Export!$B$3:$B$239,DATA!$B98,Export!$C$3:$C$239,DATA!$C98)</f>
        <v>0</v>
      </c>
    </row>
    <row r="99" spans="1:16" x14ac:dyDescent="0.25">
      <c r="A99" t="s">
        <v>91</v>
      </c>
      <c r="B99" t="s">
        <v>119</v>
      </c>
      <c r="C99">
        <v>5</v>
      </c>
      <c r="D99">
        <f>SUMIFS(Export!D$3:D$239,Export!$B$3:$B$239,DATA!$B99,Export!$C$3:$C$239,DATA!$C99)</f>
        <v>1350</v>
      </c>
      <c r="E99">
        <f>SUMIFS(Export!E$3:E$239,Export!$B$3:$B$239,DATA!$B99,Export!$C$3:$C$239,DATA!$C99)</f>
        <v>885</v>
      </c>
      <c r="F99">
        <f>SUMIFS(Export!F$3:F$239,Export!$B$3:$B$239,DATA!$B99,Export!$C$3:$C$239,DATA!$C99)</f>
        <v>465</v>
      </c>
      <c r="G99">
        <f>SUMIFS(Export!G$3:G$239,Export!$B$3:$B$239,DATA!$B99,Export!$C$3:$C$239,DATA!$C99)</f>
        <v>0</v>
      </c>
      <c r="H99">
        <f>SUMIFS(Export!H$3:H$239,Export!$B$3:$B$239,DATA!$B99,Export!$C$3:$C$239,DATA!$C99)</f>
        <v>7</v>
      </c>
      <c r="I99">
        <f>SUMIFS(Export!I$3:I$239,Export!$B$3:$B$239,DATA!$B99,Export!$C$3:$C$239,DATA!$C99)</f>
        <v>3</v>
      </c>
      <c r="J99">
        <f>SUMIFS(Export!J$3:J$239,Export!$B$3:$B$239,DATA!$B99,Export!$C$3:$C$239,DATA!$C99)</f>
        <v>875</v>
      </c>
      <c r="K99">
        <f>SUMIFS(Export!K$3:K$239,Export!$B$3:$B$239,DATA!$B99,Export!$C$3:$C$239,DATA!$C99)</f>
        <v>355</v>
      </c>
      <c r="L99">
        <f>SUMIFS(Export!L$3:L$239,Export!$B$3:$B$239,DATA!$B99,Export!$C$3:$C$239,DATA!$C99)</f>
        <v>165</v>
      </c>
      <c r="M99">
        <f>SUMIFS(Export!M$3:M$239,Export!$B$3:$B$239,DATA!$B99,Export!$C$3:$C$239,DATA!$C99)</f>
        <v>355</v>
      </c>
      <c r="N99">
        <f>SUMIFS(Export!N$3:N$239,Export!$B$3:$B$239,DATA!$B99,Export!$C$3:$C$239,DATA!$C99)</f>
        <v>0</v>
      </c>
      <c r="O99">
        <f ca="1">SUMIFS(Export!O$3:O$239,Export!$B$3:$B$239,DATA!$B99,Export!$C$3:$C$239,DATA!$C99)</f>
        <v>0</v>
      </c>
      <c r="P99">
        <f ca="1">SUMIFS(Export!P$3:P$239,Export!$B$3:$B$239,DATA!$B99,Export!$C$3:$C$239,DATA!$C99)</f>
        <v>0</v>
      </c>
    </row>
    <row r="100" spans="1:16" x14ac:dyDescent="0.25">
      <c r="A100" t="s">
        <v>91</v>
      </c>
      <c r="B100" t="s">
        <v>119</v>
      </c>
      <c r="C100">
        <v>6</v>
      </c>
      <c r="D100">
        <f>SUMIFS(Export!D$3:D$239,Export!$B$3:$B$239,DATA!$B100,Export!$C$3:$C$239,DATA!$C100)</f>
        <v>1132</v>
      </c>
      <c r="E100">
        <f>SUMIFS(Export!E$3:E$239,Export!$B$3:$B$239,DATA!$B100,Export!$C$3:$C$239,DATA!$C100)</f>
        <v>687</v>
      </c>
      <c r="F100">
        <f>SUMIFS(Export!F$3:F$239,Export!$B$3:$B$239,DATA!$B100,Export!$C$3:$C$239,DATA!$C100)</f>
        <v>445</v>
      </c>
      <c r="G100">
        <f>SUMIFS(Export!G$3:G$239,Export!$B$3:$B$239,DATA!$B100,Export!$C$3:$C$239,DATA!$C100)</f>
        <v>0</v>
      </c>
      <c r="H100">
        <f>SUMIFS(Export!H$3:H$239,Export!$B$3:$B$239,DATA!$B100,Export!$C$3:$C$239,DATA!$C100)</f>
        <v>9</v>
      </c>
      <c r="I100">
        <f>SUMIFS(Export!I$3:I$239,Export!$B$3:$B$239,DATA!$B100,Export!$C$3:$C$239,DATA!$C100)</f>
        <v>11</v>
      </c>
      <c r="J100">
        <f>SUMIFS(Export!J$3:J$239,Export!$B$3:$B$239,DATA!$B100,Export!$C$3:$C$239,DATA!$C100)</f>
        <v>667</v>
      </c>
      <c r="K100">
        <f>SUMIFS(Export!K$3:K$239,Export!$B$3:$B$239,DATA!$B100,Export!$C$3:$C$239,DATA!$C100)</f>
        <v>341</v>
      </c>
      <c r="L100">
        <f>SUMIFS(Export!L$3:L$239,Export!$B$3:$B$239,DATA!$B100,Export!$C$3:$C$239,DATA!$C100)</f>
        <v>110</v>
      </c>
      <c r="M100">
        <f>SUMIFS(Export!M$3:M$239,Export!$B$3:$B$239,DATA!$B100,Export!$C$3:$C$239,DATA!$C100)</f>
        <v>216</v>
      </c>
      <c r="N100">
        <f>SUMIFS(Export!N$3:N$239,Export!$B$3:$B$239,DATA!$B100,Export!$C$3:$C$239,DATA!$C100)</f>
        <v>0</v>
      </c>
      <c r="O100">
        <f ca="1">SUMIFS(Export!O$3:O$239,Export!$B$3:$B$239,DATA!$B100,Export!$C$3:$C$239,DATA!$C100)</f>
        <v>0</v>
      </c>
      <c r="P100">
        <f ca="1">SUMIFS(Export!P$3:P$239,Export!$B$3:$B$239,DATA!$B100,Export!$C$3:$C$239,DATA!$C100)</f>
        <v>0</v>
      </c>
    </row>
    <row r="101" spans="1:16" x14ac:dyDescent="0.25">
      <c r="A101" t="s">
        <v>91</v>
      </c>
      <c r="B101" t="s">
        <v>119</v>
      </c>
      <c r="C101">
        <v>7</v>
      </c>
      <c r="D101">
        <f>SUMIFS(Export!D$3:D$239,Export!$B$3:$B$239,DATA!$B101,Export!$C$3:$C$239,DATA!$C101)</f>
        <v>1043</v>
      </c>
      <c r="E101">
        <f>SUMIFS(Export!E$3:E$239,Export!$B$3:$B$239,DATA!$B101,Export!$C$3:$C$239,DATA!$C101)</f>
        <v>717</v>
      </c>
      <c r="F101">
        <f>SUMIFS(Export!F$3:F$239,Export!$B$3:$B$239,DATA!$B101,Export!$C$3:$C$239,DATA!$C101)</f>
        <v>326</v>
      </c>
      <c r="G101">
        <f>SUMIFS(Export!G$3:G$239,Export!$B$3:$B$239,DATA!$B101,Export!$C$3:$C$239,DATA!$C101)</f>
        <v>0</v>
      </c>
      <c r="H101">
        <f>SUMIFS(Export!H$3:H$239,Export!$B$3:$B$239,DATA!$B101,Export!$C$3:$C$239,DATA!$C101)</f>
        <v>4</v>
      </c>
      <c r="I101">
        <f>SUMIFS(Export!I$3:I$239,Export!$B$3:$B$239,DATA!$B101,Export!$C$3:$C$239,DATA!$C101)</f>
        <v>2</v>
      </c>
      <c r="J101">
        <f>SUMIFS(Export!J$3:J$239,Export!$B$3:$B$239,DATA!$B101,Export!$C$3:$C$239,DATA!$C101)</f>
        <v>711</v>
      </c>
      <c r="K101">
        <f>SUMIFS(Export!K$3:K$239,Export!$B$3:$B$239,DATA!$B101,Export!$C$3:$C$239,DATA!$C101)</f>
        <v>411</v>
      </c>
      <c r="L101">
        <f>SUMIFS(Export!L$3:L$239,Export!$B$3:$B$239,DATA!$B101,Export!$C$3:$C$239,DATA!$C101)</f>
        <v>138</v>
      </c>
      <c r="M101">
        <f>SUMIFS(Export!M$3:M$239,Export!$B$3:$B$239,DATA!$B101,Export!$C$3:$C$239,DATA!$C101)</f>
        <v>162</v>
      </c>
      <c r="N101">
        <f>SUMIFS(Export!N$3:N$239,Export!$B$3:$B$239,DATA!$B101,Export!$C$3:$C$239,DATA!$C101)</f>
        <v>0</v>
      </c>
      <c r="O101">
        <f ca="1">SUMIFS(Export!O$3:O$239,Export!$B$3:$B$239,DATA!$B101,Export!$C$3:$C$239,DATA!$C101)</f>
        <v>0</v>
      </c>
      <c r="P101">
        <f ca="1">SUMIFS(Export!P$3:P$239,Export!$B$3:$B$239,DATA!$B101,Export!$C$3:$C$239,DATA!$C101)</f>
        <v>0</v>
      </c>
    </row>
    <row r="102" spans="1:16" x14ac:dyDescent="0.25">
      <c r="A102" t="s">
        <v>91</v>
      </c>
      <c r="B102" t="s">
        <v>119</v>
      </c>
      <c r="C102">
        <v>8</v>
      </c>
      <c r="D102">
        <f>SUMIFS(Export!D$3:D$239,Export!$B$3:$B$239,DATA!$B102,Export!$C$3:$C$239,DATA!$C102)</f>
        <v>1093</v>
      </c>
      <c r="E102">
        <f>SUMIFS(Export!E$3:E$239,Export!$B$3:$B$239,DATA!$B102,Export!$C$3:$C$239,DATA!$C102)</f>
        <v>748</v>
      </c>
      <c r="F102">
        <f>SUMIFS(Export!F$3:F$239,Export!$B$3:$B$239,DATA!$B102,Export!$C$3:$C$239,DATA!$C102)</f>
        <v>345</v>
      </c>
      <c r="G102">
        <f>SUMIFS(Export!G$3:G$239,Export!$B$3:$B$239,DATA!$B102,Export!$C$3:$C$239,DATA!$C102)</f>
        <v>0</v>
      </c>
      <c r="H102">
        <f>SUMIFS(Export!H$3:H$239,Export!$B$3:$B$239,DATA!$B102,Export!$C$3:$C$239,DATA!$C102)</f>
        <v>9</v>
      </c>
      <c r="I102">
        <f>SUMIFS(Export!I$3:I$239,Export!$B$3:$B$239,DATA!$B102,Export!$C$3:$C$239,DATA!$C102)</f>
        <v>0</v>
      </c>
      <c r="J102">
        <f>SUMIFS(Export!J$3:J$239,Export!$B$3:$B$239,DATA!$B102,Export!$C$3:$C$239,DATA!$C102)</f>
        <v>739</v>
      </c>
      <c r="K102">
        <f>SUMIFS(Export!K$3:K$239,Export!$B$3:$B$239,DATA!$B102,Export!$C$3:$C$239,DATA!$C102)</f>
        <v>469</v>
      </c>
      <c r="L102">
        <f>SUMIFS(Export!L$3:L$239,Export!$B$3:$B$239,DATA!$B102,Export!$C$3:$C$239,DATA!$C102)</f>
        <v>113</v>
      </c>
      <c r="M102">
        <f>SUMIFS(Export!M$3:M$239,Export!$B$3:$B$239,DATA!$B102,Export!$C$3:$C$239,DATA!$C102)</f>
        <v>157</v>
      </c>
      <c r="N102">
        <f>SUMIFS(Export!N$3:N$239,Export!$B$3:$B$239,DATA!$B102,Export!$C$3:$C$239,DATA!$C102)</f>
        <v>0</v>
      </c>
      <c r="O102">
        <f ca="1">SUMIFS(Export!O$3:O$239,Export!$B$3:$B$239,DATA!$B102,Export!$C$3:$C$239,DATA!$C102)</f>
        <v>0</v>
      </c>
      <c r="P102">
        <f ca="1">SUMIFS(Export!P$3:P$239,Export!$B$3:$B$239,DATA!$B102,Export!$C$3:$C$239,DATA!$C102)</f>
        <v>0</v>
      </c>
    </row>
    <row r="103" spans="1:16" x14ac:dyDescent="0.25">
      <c r="A103" t="s">
        <v>91</v>
      </c>
      <c r="B103" t="s">
        <v>119</v>
      </c>
      <c r="C103">
        <v>9</v>
      </c>
      <c r="D103">
        <f>SUMIFS(Export!D$3:D$239,Export!$B$3:$B$239,DATA!$B103,Export!$C$3:$C$239,DATA!$C103)</f>
        <v>939</v>
      </c>
      <c r="E103">
        <f>SUMIFS(Export!E$3:E$239,Export!$B$3:$B$239,DATA!$B103,Export!$C$3:$C$239,DATA!$C103)</f>
        <v>632</v>
      </c>
      <c r="F103">
        <f>SUMIFS(Export!F$3:F$239,Export!$B$3:$B$239,DATA!$B103,Export!$C$3:$C$239,DATA!$C103)</f>
        <v>307</v>
      </c>
      <c r="G103">
        <f>SUMIFS(Export!G$3:G$239,Export!$B$3:$B$239,DATA!$B103,Export!$C$3:$C$239,DATA!$C103)</f>
        <v>0</v>
      </c>
      <c r="H103">
        <f>SUMIFS(Export!H$3:H$239,Export!$B$3:$B$239,DATA!$B103,Export!$C$3:$C$239,DATA!$C103)</f>
        <v>3</v>
      </c>
      <c r="I103">
        <f>SUMIFS(Export!I$3:I$239,Export!$B$3:$B$239,DATA!$B103,Export!$C$3:$C$239,DATA!$C103)</f>
        <v>4</v>
      </c>
      <c r="J103">
        <f>SUMIFS(Export!J$3:J$239,Export!$B$3:$B$239,DATA!$B103,Export!$C$3:$C$239,DATA!$C103)</f>
        <v>625</v>
      </c>
      <c r="K103">
        <f>SUMIFS(Export!K$3:K$239,Export!$B$3:$B$239,DATA!$B103,Export!$C$3:$C$239,DATA!$C103)</f>
        <v>353</v>
      </c>
      <c r="L103">
        <f>SUMIFS(Export!L$3:L$239,Export!$B$3:$B$239,DATA!$B103,Export!$C$3:$C$239,DATA!$C103)</f>
        <v>107</v>
      </c>
      <c r="M103">
        <f>SUMIFS(Export!M$3:M$239,Export!$B$3:$B$239,DATA!$B103,Export!$C$3:$C$239,DATA!$C103)</f>
        <v>165</v>
      </c>
      <c r="N103">
        <f>SUMIFS(Export!N$3:N$239,Export!$B$3:$B$239,DATA!$B103,Export!$C$3:$C$239,DATA!$C103)</f>
        <v>0</v>
      </c>
      <c r="O103">
        <f ca="1">SUMIFS(Export!O$3:O$239,Export!$B$3:$B$239,DATA!$B103,Export!$C$3:$C$239,DATA!$C103)</f>
        <v>0</v>
      </c>
      <c r="P103">
        <f ca="1">SUMIFS(Export!P$3:P$239,Export!$B$3:$B$239,DATA!$B103,Export!$C$3:$C$239,DATA!$C103)</f>
        <v>0</v>
      </c>
    </row>
    <row r="104" spans="1:16" x14ac:dyDescent="0.25">
      <c r="A104" t="s">
        <v>91</v>
      </c>
      <c r="B104" t="s">
        <v>119</v>
      </c>
      <c r="C104">
        <v>10</v>
      </c>
      <c r="D104">
        <f>SUMIFS(Export!D$3:D$239,Export!$B$3:$B$239,DATA!$B104,Export!$C$3:$C$239,DATA!$C104)</f>
        <v>1344</v>
      </c>
      <c r="E104">
        <f>SUMIFS(Export!E$3:E$239,Export!$B$3:$B$239,DATA!$B104,Export!$C$3:$C$239,DATA!$C104)</f>
        <v>825</v>
      </c>
      <c r="F104">
        <f>SUMIFS(Export!F$3:F$239,Export!$B$3:$B$239,DATA!$B104,Export!$C$3:$C$239,DATA!$C104)</f>
        <v>519</v>
      </c>
      <c r="G104">
        <f>SUMIFS(Export!G$3:G$239,Export!$B$3:$B$239,DATA!$B104,Export!$C$3:$C$239,DATA!$C104)</f>
        <v>0</v>
      </c>
      <c r="H104">
        <f>SUMIFS(Export!H$3:H$239,Export!$B$3:$B$239,DATA!$B104,Export!$C$3:$C$239,DATA!$C104)</f>
        <v>14</v>
      </c>
      <c r="I104">
        <f>SUMIFS(Export!I$3:I$239,Export!$B$3:$B$239,DATA!$B104,Export!$C$3:$C$239,DATA!$C104)</f>
        <v>3</v>
      </c>
      <c r="J104">
        <f>SUMIFS(Export!J$3:J$239,Export!$B$3:$B$239,DATA!$B104,Export!$C$3:$C$239,DATA!$C104)</f>
        <v>808</v>
      </c>
      <c r="K104">
        <f>SUMIFS(Export!K$3:K$239,Export!$B$3:$B$239,DATA!$B104,Export!$C$3:$C$239,DATA!$C104)</f>
        <v>334</v>
      </c>
      <c r="L104">
        <f>SUMIFS(Export!L$3:L$239,Export!$B$3:$B$239,DATA!$B104,Export!$C$3:$C$239,DATA!$C104)</f>
        <v>148</v>
      </c>
      <c r="M104">
        <f>SUMIFS(Export!M$3:M$239,Export!$B$3:$B$239,DATA!$B104,Export!$C$3:$C$239,DATA!$C104)</f>
        <v>326</v>
      </c>
      <c r="N104">
        <f>SUMIFS(Export!N$3:N$239,Export!$B$3:$B$239,DATA!$B104,Export!$C$3:$C$239,DATA!$C104)</f>
        <v>0</v>
      </c>
      <c r="O104">
        <f ca="1">SUMIFS(Export!O$3:O$239,Export!$B$3:$B$239,DATA!$B104,Export!$C$3:$C$239,DATA!$C104)</f>
        <v>0</v>
      </c>
      <c r="P104">
        <f ca="1">SUMIFS(Export!P$3:P$239,Export!$B$3:$B$239,DATA!$B104,Export!$C$3:$C$239,DATA!$C104)</f>
        <v>0</v>
      </c>
    </row>
    <row r="105" spans="1:16" x14ac:dyDescent="0.25">
      <c r="A105" t="s">
        <v>91</v>
      </c>
      <c r="B105" t="s">
        <v>119</v>
      </c>
      <c r="C105">
        <v>11</v>
      </c>
      <c r="D105">
        <f>SUMIFS(Export!D$3:D$239,Export!$B$3:$B$239,DATA!$B105,Export!$C$3:$C$239,DATA!$C105)</f>
        <v>1464</v>
      </c>
      <c r="E105">
        <f>SUMIFS(Export!E$3:E$239,Export!$B$3:$B$239,DATA!$B105,Export!$C$3:$C$239,DATA!$C105)</f>
        <v>959</v>
      </c>
      <c r="F105">
        <f>SUMIFS(Export!F$3:F$239,Export!$B$3:$B$239,DATA!$B105,Export!$C$3:$C$239,DATA!$C105)</f>
        <v>505</v>
      </c>
      <c r="G105">
        <f>SUMIFS(Export!G$3:G$239,Export!$B$3:$B$239,DATA!$B105,Export!$C$3:$C$239,DATA!$C105)</f>
        <v>0</v>
      </c>
      <c r="H105">
        <f>SUMIFS(Export!H$3:H$239,Export!$B$3:$B$239,DATA!$B105,Export!$C$3:$C$239,DATA!$C105)</f>
        <v>15</v>
      </c>
      <c r="I105">
        <f>SUMIFS(Export!I$3:I$239,Export!$B$3:$B$239,DATA!$B105,Export!$C$3:$C$239,DATA!$C105)</f>
        <v>9</v>
      </c>
      <c r="J105">
        <f>SUMIFS(Export!J$3:J$239,Export!$B$3:$B$239,DATA!$B105,Export!$C$3:$C$239,DATA!$C105)</f>
        <v>935</v>
      </c>
      <c r="K105">
        <f>SUMIFS(Export!K$3:K$239,Export!$B$3:$B$239,DATA!$B105,Export!$C$3:$C$239,DATA!$C105)</f>
        <v>469</v>
      </c>
      <c r="L105">
        <f>SUMIFS(Export!L$3:L$239,Export!$B$3:$B$239,DATA!$B105,Export!$C$3:$C$239,DATA!$C105)</f>
        <v>171</v>
      </c>
      <c r="M105">
        <f>SUMIFS(Export!M$3:M$239,Export!$B$3:$B$239,DATA!$B105,Export!$C$3:$C$239,DATA!$C105)</f>
        <v>295</v>
      </c>
      <c r="N105">
        <f>SUMIFS(Export!N$3:N$239,Export!$B$3:$B$239,DATA!$B105,Export!$C$3:$C$239,DATA!$C105)</f>
        <v>0</v>
      </c>
      <c r="O105">
        <f ca="1">SUMIFS(Export!O$3:O$239,Export!$B$3:$B$239,DATA!$B105,Export!$C$3:$C$239,DATA!$C105)</f>
        <v>0</v>
      </c>
      <c r="P105">
        <f ca="1">SUMIFS(Export!P$3:P$239,Export!$B$3:$B$239,DATA!$B105,Export!$C$3:$C$239,DATA!$C105)</f>
        <v>0</v>
      </c>
    </row>
    <row r="106" spans="1:16" x14ac:dyDescent="0.25">
      <c r="A106" t="s">
        <v>91</v>
      </c>
      <c r="B106" t="s">
        <v>119</v>
      </c>
      <c r="C106">
        <v>12</v>
      </c>
      <c r="D106">
        <f>SUMIFS(Export!D$3:D$239,Export!$B$3:$B$239,DATA!$B106,Export!$C$3:$C$239,DATA!$C106)</f>
        <v>1771</v>
      </c>
      <c r="E106">
        <f>SUMIFS(Export!E$3:E$239,Export!$B$3:$B$239,DATA!$B106,Export!$C$3:$C$239,DATA!$C106)</f>
        <v>1134</v>
      </c>
      <c r="F106">
        <f>SUMIFS(Export!F$3:F$239,Export!$B$3:$B$239,DATA!$B106,Export!$C$3:$C$239,DATA!$C106)</f>
        <v>637</v>
      </c>
      <c r="G106">
        <f>SUMIFS(Export!G$3:G$239,Export!$B$3:$B$239,DATA!$B106,Export!$C$3:$C$239,DATA!$C106)</f>
        <v>0</v>
      </c>
      <c r="H106">
        <f>SUMIFS(Export!H$3:H$239,Export!$B$3:$B$239,DATA!$B106,Export!$C$3:$C$239,DATA!$C106)</f>
        <v>11</v>
      </c>
      <c r="I106">
        <f>SUMIFS(Export!I$3:I$239,Export!$B$3:$B$239,DATA!$B106,Export!$C$3:$C$239,DATA!$C106)</f>
        <v>10</v>
      </c>
      <c r="J106">
        <f>SUMIFS(Export!J$3:J$239,Export!$B$3:$B$239,DATA!$B106,Export!$C$3:$C$239,DATA!$C106)</f>
        <v>1113</v>
      </c>
      <c r="K106">
        <f>SUMIFS(Export!K$3:K$239,Export!$B$3:$B$239,DATA!$B106,Export!$C$3:$C$239,DATA!$C106)</f>
        <v>568</v>
      </c>
      <c r="L106">
        <f>SUMIFS(Export!L$3:L$239,Export!$B$3:$B$239,DATA!$B106,Export!$C$3:$C$239,DATA!$C106)</f>
        <v>213</v>
      </c>
      <c r="M106">
        <f>SUMIFS(Export!M$3:M$239,Export!$B$3:$B$239,DATA!$B106,Export!$C$3:$C$239,DATA!$C106)</f>
        <v>332</v>
      </c>
      <c r="N106">
        <f>SUMIFS(Export!N$3:N$239,Export!$B$3:$B$239,DATA!$B106,Export!$C$3:$C$239,DATA!$C106)</f>
        <v>0</v>
      </c>
      <c r="O106">
        <f ca="1">SUMIFS(Export!O$3:O$239,Export!$B$3:$B$239,DATA!$B106,Export!$C$3:$C$239,DATA!$C106)</f>
        <v>0</v>
      </c>
      <c r="P106">
        <f ca="1">SUMIFS(Export!P$3:P$239,Export!$B$3:$B$239,DATA!$B106,Export!$C$3:$C$239,DATA!$C106)</f>
        <v>0</v>
      </c>
    </row>
    <row r="107" spans="1:16" x14ac:dyDescent="0.25">
      <c r="A107" t="s">
        <v>91</v>
      </c>
      <c r="B107" t="s">
        <v>119</v>
      </c>
      <c r="C107">
        <v>13</v>
      </c>
      <c r="D107">
        <f>SUMIFS(Export!D$3:D$239,Export!$B$3:$B$239,DATA!$B107,Export!$C$3:$C$239,DATA!$C107)</f>
        <v>1403</v>
      </c>
      <c r="E107">
        <f>SUMIFS(Export!E$3:E$239,Export!$B$3:$B$239,DATA!$B107,Export!$C$3:$C$239,DATA!$C107)</f>
        <v>985</v>
      </c>
      <c r="F107">
        <f>SUMIFS(Export!F$3:F$239,Export!$B$3:$B$239,DATA!$B107,Export!$C$3:$C$239,DATA!$C107)</f>
        <v>418</v>
      </c>
      <c r="G107">
        <f>SUMIFS(Export!G$3:G$239,Export!$B$3:$B$239,DATA!$B107,Export!$C$3:$C$239,DATA!$C107)</f>
        <v>0</v>
      </c>
      <c r="H107">
        <f>SUMIFS(Export!H$3:H$239,Export!$B$3:$B$239,DATA!$B107,Export!$C$3:$C$239,DATA!$C107)</f>
        <v>9</v>
      </c>
      <c r="I107">
        <f>SUMIFS(Export!I$3:I$239,Export!$B$3:$B$239,DATA!$B107,Export!$C$3:$C$239,DATA!$C107)</f>
        <v>3</v>
      </c>
      <c r="J107">
        <f>SUMIFS(Export!J$3:J$239,Export!$B$3:$B$239,DATA!$B107,Export!$C$3:$C$239,DATA!$C107)</f>
        <v>973</v>
      </c>
      <c r="K107">
        <f>SUMIFS(Export!K$3:K$239,Export!$B$3:$B$239,DATA!$B107,Export!$C$3:$C$239,DATA!$C107)</f>
        <v>450</v>
      </c>
      <c r="L107">
        <f>SUMIFS(Export!L$3:L$239,Export!$B$3:$B$239,DATA!$B107,Export!$C$3:$C$239,DATA!$C107)</f>
        <v>265</v>
      </c>
      <c r="M107">
        <f>SUMIFS(Export!M$3:M$239,Export!$B$3:$B$239,DATA!$B107,Export!$C$3:$C$239,DATA!$C107)</f>
        <v>258</v>
      </c>
      <c r="N107">
        <f>SUMIFS(Export!N$3:N$239,Export!$B$3:$B$239,DATA!$B107,Export!$C$3:$C$239,DATA!$C107)</f>
        <v>0</v>
      </c>
      <c r="O107">
        <f ca="1">SUMIFS(Export!O$3:O$239,Export!$B$3:$B$239,DATA!$B107,Export!$C$3:$C$239,DATA!$C107)</f>
        <v>0</v>
      </c>
      <c r="P107">
        <f ca="1">SUMIFS(Export!P$3:P$239,Export!$B$3:$B$239,DATA!$B107,Export!$C$3:$C$239,DATA!$C107)</f>
        <v>0</v>
      </c>
    </row>
    <row r="108" spans="1:16" x14ac:dyDescent="0.25">
      <c r="A108" t="s">
        <v>91</v>
      </c>
      <c r="B108" t="s">
        <v>119</v>
      </c>
      <c r="C108">
        <v>14</v>
      </c>
      <c r="D108">
        <f>SUMIFS(Export!D$3:D$239,Export!$B$3:$B$239,DATA!$B108,Export!$C$3:$C$239,DATA!$C108)</f>
        <v>1660</v>
      </c>
      <c r="E108">
        <f>SUMIFS(Export!E$3:E$239,Export!$B$3:$B$239,DATA!$B108,Export!$C$3:$C$239,DATA!$C108)</f>
        <v>1035</v>
      </c>
      <c r="F108">
        <f>SUMIFS(Export!F$3:F$239,Export!$B$3:$B$239,DATA!$B108,Export!$C$3:$C$239,DATA!$C108)</f>
        <v>625</v>
      </c>
      <c r="G108">
        <f>SUMIFS(Export!G$3:G$239,Export!$B$3:$B$239,DATA!$B108,Export!$C$3:$C$239,DATA!$C108)</f>
        <v>0</v>
      </c>
      <c r="H108">
        <f>SUMIFS(Export!H$3:H$239,Export!$B$3:$B$239,DATA!$B108,Export!$C$3:$C$239,DATA!$C108)</f>
        <v>6</v>
      </c>
      <c r="I108">
        <f>SUMIFS(Export!I$3:I$239,Export!$B$3:$B$239,DATA!$B108,Export!$C$3:$C$239,DATA!$C108)</f>
        <v>11</v>
      </c>
      <c r="J108">
        <f>SUMIFS(Export!J$3:J$239,Export!$B$3:$B$239,DATA!$B108,Export!$C$3:$C$239,DATA!$C108)</f>
        <v>1018</v>
      </c>
      <c r="K108">
        <f>SUMIFS(Export!K$3:K$239,Export!$B$3:$B$239,DATA!$B108,Export!$C$3:$C$239,DATA!$C108)</f>
        <v>493</v>
      </c>
      <c r="L108">
        <f>SUMIFS(Export!L$3:L$239,Export!$B$3:$B$239,DATA!$B108,Export!$C$3:$C$239,DATA!$C108)</f>
        <v>150</v>
      </c>
      <c r="M108">
        <f>SUMIFS(Export!M$3:M$239,Export!$B$3:$B$239,DATA!$B108,Export!$C$3:$C$239,DATA!$C108)</f>
        <v>375</v>
      </c>
      <c r="N108">
        <f>SUMIFS(Export!N$3:N$239,Export!$B$3:$B$239,DATA!$B108,Export!$C$3:$C$239,DATA!$C108)</f>
        <v>0</v>
      </c>
      <c r="O108">
        <f ca="1">SUMIFS(Export!O$3:O$239,Export!$B$3:$B$239,DATA!$B108,Export!$C$3:$C$239,DATA!$C108)</f>
        <v>0</v>
      </c>
      <c r="P108">
        <f ca="1">SUMIFS(Export!P$3:P$239,Export!$B$3:$B$239,DATA!$B108,Export!$C$3:$C$239,DATA!$C108)</f>
        <v>0</v>
      </c>
    </row>
    <row r="109" spans="1:16" x14ac:dyDescent="0.25">
      <c r="A109" t="s">
        <v>91</v>
      </c>
      <c r="B109" t="s">
        <v>13</v>
      </c>
      <c r="C109">
        <v>1</v>
      </c>
      <c r="D109">
        <f>SUMIFS(Export!D$3:D$239,Export!$B$3:$B$239,DATA!$B109,Export!$C$3:$C$239,DATA!$C109)</f>
        <v>1227</v>
      </c>
      <c r="E109">
        <f>SUMIFS(Export!E$3:E$239,Export!$B$3:$B$239,DATA!$B109,Export!$C$3:$C$239,DATA!$C109)</f>
        <v>710</v>
      </c>
      <c r="F109">
        <f>SUMIFS(Export!F$3:F$239,Export!$B$3:$B$239,DATA!$B109,Export!$C$3:$C$239,DATA!$C109)</f>
        <v>517</v>
      </c>
      <c r="G109">
        <f>SUMIFS(Export!G$3:G$239,Export!$B$3:$B$239,DATA!$B109,Export!$C$3:$C$239,DATA!$C109)</f>
        <v>0</v>
      </c>
      <c r="H109">
        <f>SUMIFS(Export!H$3:H$239,Export!$B$3:$B$239,DATA!$B109,Export!$C$3:$C$239,DATA!$C109)</f>
        <v>11</v>
      </c>
      <c r="I109">
        <f>SUMIFS(Export!I$3:I$239,Export!$B$3:$B$239,DATA!$B109,Export!$C$3:$C$239,DATA!$C109)</f>
        <v>4</v>
      </c>
      <c r="J109">
        <f>SUMIFS(Export!J$3:J$239,Export!$B$3:$B$239,DATA!$B109,Export!$C$3:$C$239,DATA!$C109)</f>
        <v>695</v>
      </c>
      <c r="K109">
        <f>SUMIFS(Export!K$3:K$239,Export!$B$3:$B$239,DATA!$B109,Export!$C$3:$C$239,DATA!$C109)</f>
        <v>149</v>
      </c>
      <c r="L109">
        <f>SUMIFS(Export!L$3:L$239,Export!$B$3:$B$239,DATA!$B109,Export!$C$3:$C$239,DATA!$C109)</f>
        <v>151</v>
      </c>
      <c r="M109">
        <f>SUMIFS(Export!M$3:M$239,Export!$B$3:$B$239,DATA!$B109,Export!$C$3:$C$239,DATA!$C109)</f>
        <v>395</v>
      </c>
      <c r="N109">
        <f>SUMIFS(Export!N$3:N$239,Export!$B$3:$B$239,DATA!$B109,Export!$C$3:$C$239,DATA!$C109)</f>
        <v>0</v>
      </c>
      <c r="O109">
        <f ca="1">SUMIFS(Export!O$3:O$239,Export!$B$3:$B$239,DATA!$B109,Export!$C$3:$C$239,DATA!$C109)</f>
        <v>0</v>
      </c>
      <c r="P109">
        <f ca="1">SUMIFS(Export!P$3:P$239,Export!$B$3:$B$239,DATA!$B109,Export!$C$3:$C$239,DATA!$C109)</f>
        <v>0</v>
      </c>
    </row>
    <row r="110" spans="1:16" x14ac:dyDescent="0.25">
      <c r="A110" t="s">
        <v>91</v>
      </c>
      <c r="B110" t="s">
        <v>13</v>
      </c>
      <c r="C110">
        <v>2</v>
      </c>
      <c r="D110">
        <f>SUMIFS(Export!D$3:D$239,Export!$B$3:$B$239,DATA!$B110,Export!$C$3:$C$239,DATA!$C110)</f>
        <v>1051</v>
      </c>
      <c r="E110">
        <f>SUMIFS(Export!E$3:E$239,Export!$B$3:$B$239,DATA!$B110,Export!$C$3:$C$239,DATA!$C110)</f>
        <v>732</v>
      </c>
      <c r="F110">
        <f>SUMIFS(Export!F$3:F$239,Export!$B$3:$B$239,DATA!$B110,Export!$C$3:$C$239,DATA!$C110)</f>
        <v>319</v>
      </c>
      <c r="G110">
        <f>SUMIFS(Export!G$3:G$239,Export!$B$3:$B$239,DATA!$B110,Export!$C$3:$C$239,DATA!$C110)</f>
        <v>0</v>
      </c>
      <c r="H110">
        <f>SUMIFS(Export!H$3:H$239,Export!$B$3:$B$239,DATA!$B110,Export!$C$3:$C$239,DATA!$C110)</f>
        <v>10</v>
      </c>
      <c r="I110">
        <f>SUMIFS(Export!I$3:I$239,Export!$B$3:$B$239,DATA!$B110,Export!$C$3:$C$239,DATA!$C110)</f>
        <v>6</v>
      </c>
      <c r="J110">
        <f>SUMIFS(Export!J$3:J$239,Export!$B$3:$B$239,DATA!$B110,Export!$C$3:$C$239,DATA!$C110)</f>
        <v>716</v>
      </c>
      <c r="K110">
        <f>SUMIFS(Export!K$3:K$239,Export!$B$3:$B$239,DATA!$B110,Export!$C$3:$C$239,DATA!$C110)</f>
        <v>250</v>
      </c>
      <c r="L110">
        <f>SUMIFS(Export!L$3:L$239,Export!$B$3:$B$239,DATA!$B110,Export!$C$3:$C$239,DATA!$C110)</f>
        <v>171</v>
      </c>
      <c r="M110">
        <f>SUMIFS(Export!M$3:M$239,Export!$B$3:$B$239,DATA!$B110,Export!$C$3:$C$239,DATA!$C110)</f>
        <v>295</v>
      </c>
      <c r="N110">
        <f>SUMIFS(Export!N$3:N$239,Export!$B$3:$B$239,DATA!$B110,Export!$C$3:$C$239,DATA!$C110)</f>
        <v>0</v>
      </c>
      <c r="O110">
        <f ca="1">SUMIFS(Export!O$3:O$239,Export!$B$3:$B$239,DATA!$B110,Export!$C$3:$C$239,DATA!$C110)</f>
        <v>0</v>
      </c>
      <c r="P110">
        <f ca="1">SUMIFS(Export!P$3:P$239,Export!$B$3:$B$239,DATA!$B110,Export!$C$3:$C$239,DATA!$C110)</f>
        <v>0</v>
      </c>
    </row>
    <row r="111" spans="1:16" x14ac:dyDescent="0.25">
      <c r="A111" t="s">
        <v>91</v>
      </c>
      <c r="B111" t="s">
        <v>13</v>
      </c>
      <c r="C111">
        <v>3</v>
      </c>
      <c r="D111">
        <f>SUMIFS(Export!D$3:D$239,Export!$B$3:$B$239,DATA!$B111,Export!$C$3:$C$239,DATA!$C111)</f>
        <v>1197</v>
      </c>
      <c r="E111">
        <f>SUMIFS(Export!E$3:E$239,Export!$B$3:$B$239,DATA!$B111,Export!$C$3:$C$239,DATA!$C111)</f>
        <v>759</v>
      </c>
      <c r="F111">
        <f>SUMIFS(Export!F$3:F$239,Export!$B$3:$B$239,DATA!$B111,Export!$C$3:$C$239,DATA!$C111)</f>
        <v>438</v>
      </c>
      <c r="G111">
        <f>SUMIFS(Export!G$3:G$239,Export!$B$3:$B$239,DATA!$B111,Export!$C$3:$C$239,DATA!$C111)</f>
        <v>0</v>
      </c>
      <c r="H111">
        <f>SUMIFS(Export!H$3:H$239,Export!$B$3:$B$239,DATA!$B111,Export!$C$3:$C$239,DATA!$C111)</f>
        <v>11</v>
      </c>
      <c r="I111">
        <f>SUMIFS(Export!I$3:I$239,Export!$B$3:$B$239,DATA!$B111,Export!$C$3:$C$239,DATA!$C111)</f>
        <v>9</v>
      </c>
      <c r="J111">
        <f>SUMIFS(Export!J$3:J$239,Export!$B$3:$B$239,DATA!$B111,Export!$C$3:$C$239,DATA!$C111)</f>
        <v>739</v>
      </c>
      <c r="K111">
        <f>SUMIFS(Export!K$3:K$239,Export!$B$3:$B$239,DATA!$B111,Export!$C$3:$C$239,DATA!$C111)</f>
        <v>249</v>
      </c>
      <c r="L111">
        <f>SUMIFS(Export!L$3:L$239,Export!$B$3:$B$239,DATA!$B111,Export!$C$3:$C$239,DATA!$C111)</f>
        <v>141</v>
      </c>
      <c r="M111">
        <f>SUMIFS(Export!M$3:M$239,Export!$B$3:$B$239,DATA!$B111,Export!$C$3:$C$239,DATA!$C111)</f>
        <v>349</v>
      </c>
      <c r="N111">
        <f>SUMIFS(Export!N$3:N$239,Export!$B$3:$B$239,DATA!$B111,Export!$C$3:$C$239,DATA!$C111)</f>
        <v>0</v>
      </c>
      <c r="O111">
        <f ca="1">SUMIFS(Export!O$3:O$239,Export!$B$3:$B$239,DATA!$B111,Export!$C$3:$C$239,DATA!$C111)</f>
        <v>0</v>
      </c>
      <c r="P111">
        <f ca="1">SUMIFS(Export!P$3:P$239,Export!$B$3:$B$239,DATA!$B111,Export!$C$3:$C$239,DATA!$C111)</f>
        <v>0</v>
      </c>
    </row>
    <row r="112" spans="1:16" x14ac:dyDescent="0.25">
      <c r="A112" t="s">
        <v>91</v>
      </c>
      <c r="B112" t="s">
        <v>13</v>
      </c>
      <c r="C112">
        <v>4</v>
      </c>
      <c r="D112">
        <f>SUMIFS(Export!D$3:D$239,Export!$B$3:$B$239,DATA!$B112,Export!$C$3:$C$239,DATA!$C112)</f>
        <v>1081</v>
      </c>
      <c r="E112">
        <f>SUMIFS(Export!E$3:E$239,Export!$B$3:$B$239,DATA!$B112,Export!$C$3:$C$239,DATA!$C112)</f>
        <v>680</v>
      </c>
      <c r="F112">
        <f>SUMIFS(Export!F$3:F$239,Export!$B$3:$B$239,DATA!$B112,Export!$C$3:$C$239,DATA!$C112)</f>
        <v>401</v>
      </c>
      <c r="G112">
        <f>SUMIFS(Export!G$3:G$239,Export!$B$3:$B$239,DATA!$B112,Export!$C$3:$C$239,DATA!$C112)</f>
        <v>0</v>
      </c>
      <c r="H112">
        <f>SUMIFS(Export!H$3:H$239,Export!$B$3:$B$239,DATA!$B112,Export!$C$3:$C$239,DATA!$C112)</f>
        <v>17</v>
      </c>
      <c r="I112">
        <f>SUMIFS(Export!I$3:I$239,Export!$B$3:$B$239,DATA!$B112,Export!$C$3:$C$239,DATA!$C112)</f>
        <v>4</v>
      </c>
      <c r="J112">
        <f>SUMIFS(Export!J$3:J$239,Export!$B$3:$B$239,DATA!$B112,Export!$C$3:$C$239,DATA!$C112)</f>
        <v>659</v>
      </c>
      <c r="K112">
        <f>SUMIFS(Export!K$3:K$239,Export!$B$3:$B$239,DATA!$B112,Export!$C$3:$C$239,DATA!$C112)</f>
        <v>60</v>
      </c>
      <c r="L112">
        <f>SUMIFS(Export!L$3:L$239,Export!$B$3:$B$239,DATA!$B112,Export!$C$3:$C$239,DATA!$C112)</f>
        <v>61</v>
      </c>
      <c r="M112">
        <f>SUMIFS(Export!M$3:M$239,Export!$B$3:$B$239,DATA!$B112,Export!$C$3:$C$239,DATA!$C112)</f>
        <v>538</v>
      </c>
      <c r="N112">
        <f>SUMIFS(Export!N$3:N$239,Export!$B$3:$B$239,DATA!$B112,Export!$C$3:$C$239,DATA!$C112)</f>
        <v>0</v>
      </c>
      <c r="O112">
        <f ca="1">SUMIFS(Export!O$3:O$239,Export!$B$3:$B$239,DATA!$B112,Export!$C$3:$C$239,DATA!$C112)</f>
        <v>0</v>
      </c>
      <c r="P112">
        <f ca="1">SUMIFS(Export!P$3:P$239,Export!$B$3:$B$239,DATA!$B112,Export!$C$3:$C$239,DATA!$C112)</f>
        <v>0</v>
      </c>
    </row>
    <row r="113" spans="1:16" x14ac:dyDescent="0.25">
      <c r="A113" t="s">
        <v>91</v>
      </c>
      <c r="B113" t="s">
        <v>13</v>
      </c>
      <c r="C113">
        <v>5</v>
      </c>
      <c r="D113">
        <f>SUMIFS(Export!D$3:D$239,Export!$B$3:$B$239,DATA!$B113,Export!$C$3:$C$239,DATA!$C113)</f>
        <v>1354</v>
      </c>
      <c r="E113">
        <f>SUMIFS(Export!E$3:E$239,Export!$B$3:$B$239,DATA!$B113,Export!$C$3:$C$239,DATA!$C113)</f>
        <v>841</v>
      </c>
      <c r="F113">
        <f>SUMIFS(Export!F$3:F$239,Export!$B$3:$B$239,DATA!$B113,Export!$C$3:$C$239,DATA!$C113)</f>
        <v>513</v>
      </c>
      <c r="G113">
        <f>SUMIFS(Export!G$3:G$239,Export!$B$3:$B$239,DATA!$B113,Export!$C$3:$C$239,DATA!$C113)</f>
        <v>0</v>
      </c>
      <c r="H113">
        <f>SUMIFS(Export!H$3:H$239,Export!$B$3:$B$239,DATA!$B113,Export!$C$3:$C$239,DATA!$C113)</f>
        <v>23</v>
      </c>
      <c r="I113">
        <f>SUMIFS(Export!I$3:I$239,Export!$B$3:$B$239,DATA!$B113,Export!$C$3:$C$239,DATA!$C113)</f>
        <v>11</v>
      </c>
      <c r="J113">
        <f>SUMIFS(Export!J$3:J$239,Export!$B$3:$B$239,DATA!$B113,Export!$C$3:$C$239,DATA!$C113)</f>
        <v>807</v>
      </c>
      <c r="K113">
        <f>SUMIFS(Export!K$3:K$239,Export!$B$3:$B$239,DATA!$B113,Export!$C$3:$C$239,DATA!$C113)</f>
        <v>74</v>
      </c>
      <c r="L113">
        <f>SUMIFS(Export!L$3:L$239,Export!$B$3:$B$239,DATA!$B113,Export!$C$3:$C$239,DATA!$C113)</f>
        <v>112</v>
      </c>
      <c r="M113">
        <f>SUMIFS(Export!M$3:M$239,Export!$B$3:$B$239,DATA!$B113,Export!$C$3:$C$239,DATA!$C113)</f>
        <v>621</v>
      </c>
      <c r="N113">
        <f>SUMIFS(Export!N$3:N$239,Export!$B$3:$B$239,DATA!$B113,Export!$C$3:$C$239,DATA!$C113)</f>
        <v>0</v>
      </c>
      <c r="O113">
        <f ca="1">SUMIFS(Export!O$3:O$239,Export!$B$3:$B$239,DATA!$B113,Export!$C$3:$C$239,DATA!$C113)</f>
        <v>0</v>
      </c>
      <c r="P113">
        <f ca="1">SUMIFS(Export!P$3:P$239,Export!$B$3:$B$239,DATA!$B113,Export!$C$3:$C$239,DATA!$C113)</f>
        <v>0</v>
      </c>
    </row>
    <row r="114" spans="1:16" x14ac:dyDescent="0.25">
      <c r="A114" t="s">
        <v>91</v>
      </c>
      <c r="B114" t="s">
        <v>13</v>
      </c>
      <c r="C114">
        <v>6</v>
      </c>
      <c r="D114">
        <f>SUMIFS(Export!D$3:D$239,Export!$B$3:$B$239,DATA!$B114,Export!$C$3:$C$239,DATA!$C114)</f>
        <v>1124</v>
      </c>
      <c r="E114">
        <f>SUMIFS(Export!E$3:E$239,Export!$B$3:$B$239,DATA!$B114,Export!$C$3:$C$239,DATA!$C114)</f>
        <v>805</v>
      </c>
      <c r="F114">
        <f>SUMIFS(Export!F$3:F$239,Export!$B$3:$B$239,DATA!$B114,Export!$C$3:$C$239,DATA!$C114)</f>
        <v>319</v>
      </c>
      <c r="G114">
        <f>SUMIFS(Export!G$3:G$239,Export!$B$3:$B$239,DATA!$B114,Export!$C$3:$C$239,DATA!$C114)</f>
        <v>0</v>
      </c>
      <c r="H114">
        <f>SUMIFS(Export!H$3:H$239,Export!$B$3:$B$239,DATA!$B114,Export!$C$3:$C$239,DATA!$C114)</f>
        <v>13</v>
      </c>
      <c r="I114">
        <f>SUMIFS(Export!I$3:I$239,Export!$B$3:$B$239,DATA!$B114,Export!$C$3:$C$239,DATA!$C114)</f>
        <v>8</v>
      </c>
      <c r="J114">
        <f>SUMIFS(Export!J$3:J$239,Export!$B$3:$B$239,DATA!$B114,Export!$C$3:$C$239,DATA!$C114)</f>
        <v>784</v>
      </c>
      <c r="K114">
        <f>SUMIFS(Export!K$3:K$239,Export!$B$3:$B$239,DATA!$B114,Export!$C$3:$C$239,DATA!$C114)</f>
        <v>298</v>
      </c>
      <c r="L114">
        <f>SUMIFS(Export!L$3:L$239,Export!$B$3:$B$239,DATA!$B114,Export!$C$3:$C$239,DATA!$C114)</f>
        <v>204</v>
      </c>
      <c r="M114">
        <f>SUMIFS(Export!M$3:M$239,Export!$B$3:$B$239,DATA!$B114,Export!$C$3:$C$239,DATA!$C114)</f>
        <v>282</v>
      </c>
      <c r="N114">
        <f>SUMIFS(Export!N$3:N$239,Export!$B$3:$B$239,DATA!$B114,Export!$C$3:$C$239,DATA!$C114)</f>
        <v>0</v>
      </c>
      <c r="O114">
        <f ca="1">SUMIFS(Export!O$3:O$239,Export!$B$3:$B$239,DATA!$B114,Export!$C$3:$C$239,DATA!$C114)</f>
        <v>0</v>
      </c>
      <c r="P114">
        <f ca="1">SUMIFS(Export!P$3:P$239,Export!$B$3:$B$239,DATA!$B114,Export!$C$3:$C$239,DATA!$C114)</f>
        <v>0</v>
      </c>
    </row>
    <row r="115" spans="1:16" x14ac:dyDescent="0.25">
      <c r="A115" t="s">
        <v>91</v>
      </c>
      <c r="B115" t="s">
        <v>13</v>
      </c>
      <c r="C115">
        <v>7</v>
      </c>
      <c r="D115">
        <f>SUMIFS(Export!D$3:D$239,Export!$B$3:$B$239,DATA!$B115,Export!$C$3:$C$239,DATA!$C115)</f>
        <v>1129</v>
      </c>
      <c r="E115">
        <f>SUMIFS(Export!E$3:E$239,Export!$B$3:$B$239,DATA!$B115,Export!$C$3:$C$239,DATA!$C115)</f>
        <v>679</v>
      </c>
      <c r="F115">
        <f>SUMIFS(Export!F$3:F$239,Export!$B$3:$B$239,DATA!$B115,Export!$C$3:$C$239,DATA!$C115)</f>
        <v>450</v>
      </c>
      <c r="G115">
        <f>SUMIFS(Export!G$3:G$239,Export!$B$3:$B$239,DATA!$B115,Export!$C$3:$C$239,DATA!$C115)</f>
        <v>0</v>
      </c>
      <c r="H115">
        <f>SUMIFS(Export!H$3:H$239,Export!$B$3:$B$239,DATA!$B115,Export!$C$3:$C$239,DATA!$C115)</f>
        <v>23</v>
      </c>
      <c r="I115">
        <f>SUMIFS(Export!I$3:I$239,Export!$B$3:$B$239,DATA!$B115,Export!$C$3:$C$239,DATA!$C115)</f>
        <v>1</v>
      </c>
      <c r="J115">
        <f>SUMIFS(Export!J$3:J$239,Export!$B$3:$B$239,DATA!$B115,Export!$C$3:$C$239,DATA!$C115)</f>
        <v>655</v>
      </c>
      <c r="K115">
        <f>SUMIFS(Export!K$3:K$239,Export!$B$3:$B$239,DATA!$B115,Export!$C$3:$C$239,DATA!$C115)</f>
        <v>97</v>
      </c>
      <c r="L115">
        <f>SUMIFS(Export!L$3:L$239,Export!$B$3:$B$239,DATA!$B115,Export!$C$3:$C$239,DATA!$C115)</f>
        <v>111</v>
      </c>
      <c r="M115">
        <f>SUMIFS(Export!M$3:M$239,Export!$B$3:$B$239,DATA!$B115,Export!$C$3:$C$239,DATA!$C115)</f>
        <v>447</v>
      </c>
      <c r="N115">
        <f>SUMIFS(Export!N$3:N$239,Export!$B$3:$B$239,DATA!$B115,Export!$C$3:$C$239,DATA!$C115)</f>
        <v>0</v>
      </c>
      <c r="O115">
        <f ca="1">SUMIFS(Export!O$3:O$239,Export!$B$3:$B$239,DATA!$B115,Export!$C$3:$C$239,DATA!$C115)</f>
        <v>0</v>
      </c>
      <c r="P115">
        <f ca="1">SUMIFS(Export!P$3:P$239,Export!$B$3:$B$239,DATA!$B115,Export!$C$3:$C$239,DATA!$C115)</f>
        <v>0</v>
      </c>
    </row>
    <row r="116" spans="1:16" x14ac:dyDescent="0.25">
      <c r="A116" t="s">
        <v>91</v>
      </c>
      <c r="B116" t="s">
        <v>13</v>
      </c>
      <c r="C116">
        <v>8</v>
      </c>
      <c r="D116">
        <f>SUMIFS(Export!D$3:D$239,Export!$B$3:$B$239,DATA!$B116,Export!$C$3:$C$239,DATA!$C116)</f>
        <v>1242</v>
      </c>
      <c r="E116">
        <f>SUMIFS(Export!E$3:E$239,Export!$B$3:$B$239,DATA!$B116,Export!$C$3:$C$239,DATA!$C116)</f>
        <v>819</v>
      </c>
      <c r="F116">
        <f>SUMIFS(Export!F$3:F$239,Export!$B$3:$B$239,DATA!$B116,Export!$C$3:$C$239,DATA!$C116)</f>
        <v>423</v>
      </c>
      <c r="G116">
        <f>SUMIFS(Export!G$3:G$239,Export!$B$3:$B$239,DATA!$B116,Export!$C$3:$C$239,DATA!$C116)</f>
        <v>0</v>
      </c>
      <c r="H116">
        <f>SUMIFS(Export!H$3:H$239,Export!$B$3:$B$239,DATA!$B116,Export!$C$3:$C$239,DATA!$C116)</f>
        <v>15</v>
      </c>
      <c r="I116">
        <f>SUMIFS(Export!I$3:I$239,Export!$B$3:$B$239,DATA!$B116,Export!$C$3:$C$239,DATA!$C116)</f>
        <v>5</v>
      </c>
      <c r="J116">
        <f>SUMIFS(Export!J$3:J$239,Export!$B$3:$B$239,DATA!$B116,Export!$C$3:$C$239,DATA!$C116)</f>
        <v>799</v>
      </c>
      <c r="K116">
        <f>SUMIFS(Export!K$3:K$239,Export!$B$3:$B$239,DATA!$B116,Export!$C$3:$C$239,DATA!$C116)</f>
        <v>156</v>
      </c>
      <c r="L116">
        <f>SUMIFS(Export!L$3:L$239,Export!$B$3:$B$239,DATA!$B116,Export!$C$3:$C$239,DATA!$C116)</f>
        <v>132</v>
      </c>
      <c r="M116">
        <f>SUMIFS(Export!M$3:M$239,Export!$B$3:$B$239,DATA!$B116,Export!$C$3:$C$239,DATA!$C116)</f>
        <v>511</v>
      </c>
      <c r="N116">
        <f>SUMIFS(Export!N$3:N$239,Export!$B$3:$B$239,DATA!$B116,Export!$C$3:$C$239,DATA!$C116)</f>
        <v>0</v>
      </c>
      <c r="O116">
        <f ca="1">SUMIFS(Export!O$3:O$239,Export!$B$3:$B$239,DATA!$B116,Export!$C$3:$C$239,DATA!$C116)</f>
        <v>0</v>
      </c>
      <c r="P116">
        <f ca="1">SUMIFS(Export!P$3:P$239,Export!$B$3:$B$239,DATA!$B116,Export!$C$3:$C$239,DATA!$C116)</f>
        <v>0</v>
      </c>
    </row>
    <row r="117" spans="1:16" x14ac:dyDescent="0.25">
      <c r="A117" t="s">
        <v>91</v>
      </c>
      <c r="B117" t="s">
        <v>13</v>
      </c>
      <c r="C117">
        <v>9</v>
      </c>
      <c r="D117">
        <f>SUMIFS(Export!D$3:D$239,Export!$B$3:$B$239,DATA!$B117,Export!$C$3:$C$239,DATA!$C117)</f>
        <v>1147</v>
      </c>
      <c r="E117">
        <f>SUMIFS(Export!E$3:E$239,Export!$B$3:$B$239,DATA!$B117,Export!$C$3:$C$239,DATA!$C117)</f>
        <v>786</v>
      </c>
      <c r="F117">
        <f>SUMIFS(Export!F$3:F$239,Export!$B$3:$B$239,DATA!$B117,Export!$C$3:$C$239,DATA!$C117)</f>
        <v>361</v>
      </c>
      <c r="G117">
        <f>SUMIFS(Export!G$3:G$239,Export!$B$3:$B$239,DATA!$B117,Export!$C$3:$C$239,DATA!$C117)</f>
        <v>0</v>
      </c>
      <c r="H117">
        <f>SUMIFS(Export!H$3:H$239,Export!$B$3:$B$239,DATA!$B117,Export!$C$3:$C$239,DATA!$C117)</f>
        <v>7</v>
      </c>
      <c r="I117">
        <f>SUMIFS(Export!I$3:I$239,Export!$B$3:$B$239,DATA!$B117,Export!$C$3:$C$239,DATA!$C117)</f>
        <v>7</v>
      </c>
      <c r="J117">
        <f>SUMIFS(Export!J$3:J$239,Export!$B$3:$B$239,DATA!$B117,Export!$C$3:$C$239,DATA!$C117)</f>
        <v>772</v>
      </c>
      <c r="K117">
        <f>SUMIFS(Export!K$3:K$239,Export!$B$3:$B$239,DATA!$B117,Export!$C$3:$C$239,DATA!$C117)</f>
        <v>278</v>
      </c>
      <c r="L117">
        <f>SUMIFS(Export!L$3:L$239,Export!$B$3:$B$239,DATA!$B117,Export!$C$3:$C$239,DATA!$C117)</f>
        <v>150</v>
      </c>
      <c r="M117">
        <f>SUMIFS(Export!M$3:M$239,Export!$B$3:$B$239,DATA!$B117,Export!$C$3:$C$239,DATA!$C117)</f>
        <v>344</v>
      </c>
      <c r="N117">
        <f>SUMIFS(Export!N$3:N$239,Export!$B$3:$B$239,DATA!$B117,Export!$C$3:$C$239,DATA!$C117)</f>
        <v>0</v>
      </c>
      <c r="O117">
        <f ca="1">SUMIFS(Export!O$3:O$239,Export!$B$3:$B$239,DATA!$B117,Export!$C$3:$C$239,DATA!$C117)</f>
        <v>0</v>
      </c>
      <c r="P117">
        <f ca="1">SUMIFS(Export!P$3:P$239,Export!$B$3:$B$239,DATA!$B117,Export!$C$3:$C$239,DATA!$C117)</f>
        <v>0</v>
      </c>
    </row>
    <row r="118" spans="1:16" x14ac:dyDescent="0.25">
      <c r="A118" t="s">
        <v>91</v>
      </c>
      <c r="B118" t="s">
        <v>13</v>
      </c>
      <c r="C118">
        <v>10</v>
      </c>
      <c r="D118">
        <f>SUMIFS(Export!D$3:D$239,Export!$B$3:$B$239,DATA!$B118,Export!$C$3:$C$239,DATA!$C118)</f>
        <v>1255</v>
      </c>
      <c r="E118">
        <f>SUMIFS(Export!E$3:E$239,Export!$B$3:$B$239,DATA!$B118,Export!$C$3:$C$239,DATA!$C118)</f>
        <v>837</v>
      </c>
      <c r="F118">
        <f>SUMIFS(Export!F$3:F$239,Export!$B$3:$B$239,DATA!$B118,Export!$C$3:$C$239,DATA!$C118)</f>
        <v>418</v>
      </c>
      <c r="G118">
        <f>SUMIFS(Export!G$3:G$239,Export!$B$3:$B$239,DATA!$B118,Export!$C$3:$C$239,DATA!$C118)</f>
        <v>0</v>
      </c>
      <c r="H118">
        <f>SUMIFS(Export!H$3:H$239,Export!$B$3:$B$239,DATA!$B118,Export!$C$3:$C$239,DATA!$C118)</f>
        <v>8</v>
      </c>
      <c r="I118">
        <f>SUMIFS(Export!I$3:I$239,Export!$B$3:$B$239,DATA!$B118,Export!$C$3:$C$239,DATA!$C118)</f>
        <v>4</v>
      </c>
      <c r="J118">
        <f>SUMIFS(Export!J$3:J$239,Export!$B$3:$B$239,DATA!$B118,Export!$C$3:$C$239,DATA!$C118)</f>
        <v>825</v>
      </c>
      <c r="K118">
        <f>SUMIFS(Export!K$3:K$239,Export!$B$3:$B$239,DATA!$B118,Export!$C$3:$C$239,DATA!$C118)</f>
        <v>247</v>
      </c>
      <c r="L118">
        <f>SUMIFS(Export!L$3:L$239,Export!$B$3:$B$239,DATA!$B118,Export!$C$3:$C$239,DATA!$C118)</f>
        <v>194</v>
      </c>
      <c r="M118">
        <f>SUMIFS(Export!M$3:M$239,Export!$B$3:$B$239,DATA!$B118,Export!$C$3:$C$239,DATA!$C118)</f>
        <v>384</v>
      </c>
      <c r="N118">
        <f>SUMIFS(Export!N$3:N$239,Export!$B$3:$B$239,DATA!$B118,Export!$C$3:$C$239,DATA!$C118)</f>
        <v>0</v>
      </c>
      <c r="O118">
        <f ca="1">SUMIFS(Export!O$3:O$239,Export!$B$3:$B$239,DATA!$B118,Export!$C$3:$C$239,DATA!$C118)</f>
        <v>0</v>
      </c>
      <c r="P118">
        <f ca="1">SUMIFS(Export!P$3:P$239,Export!$B$3:$B$239,DATA!$B118,Export!$C$3:$C$239,DATA!$C118)</f>
        <v>0</v>
      </c>
    </row>
    <row r="119" spans="1:16" x14ac:dyDescent="0.25">
      <c r="A119" t="s">
        <v>91</v>
      </c>
      <c r="B119" t="s">
        <v>13</v>
      </c>
      <c r="C119">
        <v>11</v>
      </c>
      <c r="D119">
        <f>SUMIFS(Export!D$3:D$239,Export!$B$3:$B$239,DATA!$B119,Export!$C$3:$C$239,DATA!$C119)</f>
        <v>1259</v>
      </c>
      <c r="E119">
        <f>SUMIFS(Export!E$3:E$239,Export!$B$3:$B$239,DATA!$B119,Export!$C$3:$C$239,DATA!$C119)</f>
        <v>726</v>
      </c>
      <c r="F119">
        <f>SUMIFS(Export!F$3:F$239,Export!$B$3:$B$239,DATA!$B119,Export!$C$3:$C$239,DATA!$C119)</f>
        <v>533</v>
      </c>
      <c r="G119">
        <f>SUMIFS(Export!G$3:G$239,Export!$B$3:$B$239,DATA!$B119,Export!$C$3:$C$239,DATA!$C119)</f>
        <v>0</v>
      </c>
      <c r="H119">
        <f>SUMIFS(Export!H$3:H$239,Export!$B$3:$B$239,DATA!$B119,Export!$C$3:$C$239,DATA!$C119)</f>
        <v>13</v>
      </c>
      <c r="I119">
        <f>SUMIFS(Export!I$3:I$239,Export!$B$3:$B$239,DATA!$B119,Export!$C$3:$C$239,DATA!$C119)</f>
        <v>3</v>
      </c>
      <c r="J119">
        <f>SUMIFS(Export!J$3:J$239,Export!$B$3:$B$239,DATA!$B119,Export!$C$3:$C$239,DATA!$C119)</f>
        <v>710</v>
      </c>
      <c r="K119">
        <f>SUMIFS(Export!K$3:K$239,Export!$B$3:$B$239,DATA!$B119,Export!$C$3:$C$239,DATA!$C119)</f>
        <v>120</v>
      </c>
      <c r="L119">
        <f>SUMIFS(Export!L$3:L$239,Export!$B$3:$B$239,DATA!$B119,Export!$C$3:$C$239,DATA!$C119)</f>
        <v>142</v>
      </c>
      <c r="M119">
        <f>SUMIFS(Export!M$3:M$239,Export!$B$3:$B$239,DATA!$B119,Export!$C$3:$C$239,DATA!$C119)</f>
        <v>448</v>
      </c>
      <c r="N119">
        <f>SUMIFS(Export!N$3:N$239,Export!$B$3:$B$239,DATA!$B119,Export!$C$3:$C$239,DATA!$C119)</f>
        <v>0</v>
      </c>
      <c r="O119">
        <f ca="1">SUMIFS(Export!O$3:O$239,Export!$B$3:$B$239,DATA!$B119,Export!$C$3:$C$239,DATA!$C119)</f>
        <v>0</v>
      </c>
      <c r="P119">
        <f ca="1">SUMIFS(Export!P$3:P$239,Export!$B$3:$B$239,DATA!$B119,Export!$C$3:$C$239,DATA!$C119)</f>
        <v>0</v>
      </c>
    </row>
    <row r="120" spans="1:16" x14ac:dyDescent="0.25">
      <c r="A120" t="s">
        <v>91</v>
      </c>
      <c r="B120" t="s">
        <v>13</v>
      </c>
      <c r="C120">
        <v>12</v>
      </c>
      <c r="D120">
        <f>SUMIFS(Export!D$3:D$239,Export!$B$3:$B$239,DATA!$B120,Export!$C$3:$C$239,DATA!$C120)</f>
        <v>1209</v>
      </c>
      <c r="E120">
        <f>SUMIFS(Export!E$3:E$239,Export!$B$3:$B$239,DATA!$B120,Export!$C$3:$C$239,DATA!$C120)</f>
        <v>834</v>
      </c>
      <c r="F120">
        <f>SUMIFS(Export!F$3:F$239,Export!$B$3:$B$239,DATA!$B120,Export!$C$3:$C$239,DATA!$C120)</f>
        <v>375</v>
      </c>
      <c r="G120">
        <f>SUMIFS(Export!G$3:G$239,Export!$B$3:$B$239,DATA!$B120,Export!$C$3:$C$239,DATA!$C120)</f>
        <v>0</v>
      </c>
      <c r="H120">
        <f>SUMIFS(Export!H$3:H$239,Export!$B$3:$B$239,DATA!$B120,Export!$C$3:$C$239,DATA!$C120)</f>
        <v>9</v>
      </c>
      <c r="I120">
        <f>SUMIFS(Export!I$3:I$239,Export!$B$3:$B$239,DATA!$B120,Export!$C$3:$C$239,DATA!$C120)</f>
        <v>22</v>
      </c>
      <c r="J120">
        <f>SUMIFS(Export!J$3:J$239,Export!$B$3:$B$239,DATA!$B120,Export!$C$3:$C$239,DATA!$C120)</f>
        <v>803</v>
      </c>
      <c r="K120">
        <f>SUMIFS(Export!K$3:K$239,Export!$B$3:$B$239,DATA!$B120,Export!$C$3:$C$239,DATA!$C120)</f>
        <v>237</v>
      </c>
      <c r="L120">
        <f>SUMIFS(Export!L$3:L$239,Export!$B$3:$B$239,DATA!$B120,Export!$C$3:$C$239,DATA!$C120)</f>
        <v>191</v>
      </c>
      <c r="M120">
        <f>SUMIFS(Export!M$3:M$239,Export!$B$3:$B$239,DATA!$B120,Export!$C$3:$C$239,DATA!$C120)</f>
        <v>375</v>
      </c>
      <c r="N120">
        <f>SUMIFS(Export!N$3:N$239,Export!$B$3:$B$239,DATA!$B120,Export!$C$3:$C$239,DATA!$C120)</f>
        <v>0</v>
      </c>
      <c r="O120">
        <f ca="1">SUMIFS(Export!O$3:O$239,Export!$B$3:$B$239,DATA!$B120,Export!$C$3:$C$239,DATA!$C120)</f>
        <v>0</v>
      </c>
      <c r="P120">
        <f ca="1">SUMIFS(Export!P$3:P$239,Export!$B$3:$B$239,DATA!$B120,Export!$C$3:$C$239,DATA!$C120)</f>
        <v>0</v>
      </c>
    </row>
    <row r="121" spans="1:16" x14ac:dyDescent="0.25">
      <c r="A121" t="s">
        <v>91</v>
      </c>
      <c r="B121" t="s">
        <v>13</v>
      </c>
      <c r="C121">
        <v>13</v>
      </c>
      <c r="D121">
        <f>SUMIFS(Export!D$3:D$239,Export!$B$3:$B$239,DATA!$B121,Export!$C$3:$C$239,DATA!$C121)</f>
        <v>1262</v>
      </c>
      <c r="E121">
        <f>SUMIFS(Export!E$3:E$239,Export!$B$3:$B$239,DATA!$B121,Export!$C$3:$C$239,DATA!$C121)</f>
        <v>862</v>
      </c>
      <c r="F121">
        <f>SUMIFS(Export!F$3:F$239,Export!$B$3:$B$239,DATA!$B121,Export!$C$3:$C$239,DATA!$C121)</f>
        <v>400</v>
      </c>
      <c r="G121">
        <f>SUMIFS(Export!G$3:G$239,Export!$B$3:$B$239,DATA!$B121,Export!$C$3:$C$239,DATA!$C121)</f>
        <v>0</v>
      </c>
      <c r="H121">
        <f>SUMIFS(Export!H$3:H$239,Export!$B$3:$B$239,DATA!$B121,Export!$C$3:$C$239,DATA!$C121)</f>
        <v>14</v>
      </c>
      <c r="I121">
        <f>SUMIFS(Export!I$3:I$239,Export!$B$3:$B$239,DATA!$B121,Export!$C$3:$C$239,DATA!$C121)</f>
        <v>7</v>
      </c>
      <c r="J121">
        <f>SUMIFS(Export!J$3:J$239,Export!$B$3:$B$239,DATA!$B121,Export!$C$3:$C$239,DATA!$C121)</f>
        <v>841</v>
      </c>
      <c r="K121">
        <f>SUMIFS(Export!K$3:K$239,Export!$B$3:$B$239,DATA!$B121,Export!$C$3:$C$239,DATA!$C121)</f>
        <v>234</v>
      </c>
      <c r="L121">
        <f>SUMIFS(Export!L$3:L$239,Export!$B$3:$B$239,DATA!$B121,Export!$C$3:$C$239,DATA!$C121)</f>
        <v>191</v>
      </c>
      <c r="M121">
        <f>SUMIFS(Export!M$3:M$239,Export!$B$3:$B$239,DATA!$B121,Export!$C$3:$C$239,DATA!$C121)</f>
        <v>416</v>
      </c>
      <c r="N121">
        <f>SUMIFS(Export!N$3:N$239,Export!$B$3:$B$239,DATA!$B121,Export!$C$3:$C$239,DATA!$C121)</f>
        <v>0</v>
      </c>
      <c r="O121">
        <f ca="1">SUMIFS(Export!O$3:O$239,Export!$B$3:$B$239,DATA!$B121,Export!$C$3:$C$239,DATA!$C121)</f>
        <v>0</v>
      </c>
      <c r="P121">
        <f ca="1">SUMIFS(Export!P$3:P$239,Export!$B$3:$B$239,DATA!$B121,Export!$C$3:$C$239,DATA!$C121)</f>
        <v>0</v>
      </c>
    </row>
    <row r="122" spans="1:16" x14ac:dyDescent="0.25">
      <c r="A122" t="s">
        <v>91</v>
      </c>
      <c r="B122" t="s">
        <v>13</v>
      </c>
      <c r="C122">
        <v>14</v>
      </c>
      <c r="D122">
        <f>SUMIFS(Export!D$3:D$239,Export!$B$3:$B$239,DATA!$B122,Export!$C$3:$C$239,DATA!$C122)</f>
        <v>1303</v>
      </c>
      <c r="E122">
        <f>SUMIFS(Export!E$3:E$239,Export!$B$3:$B$239,DATA!$B122,Export!$C$3:$C$239,DATA!$C122)</f>
        <v>818</v>
      </c>
      <c r="F122">
        <f>SUMIFS(Export!F$3:F$239,Export!$B$3:$B$239,DATA!$B122,Export!$C$3:$C$239,DATA!$C122)</f>
        <v>485</v>
      </c>
      <c r="G122">
        <f>SUMIFS(Export!G$3:G$239,Export!$B$3:$B$239,DATA!$B122,Export!$C$3:$C$239,DATA!$C122)</f>
        <v>0</v>
      </c>
      <c r="H122">
        <f>SUMIFS(Export!H$3:H$239,Export!$B$3:$B$239,DATA!$B122,Export!$C$3:$C$239,DATA!$C122)</f>
        <v>14</v>
      </c>
      <c r="I122">
        <f>SUMIFS(Export!I$3:I$239,Export!$B$3:$B$239,DATA!$B122,Export!$C$3:$C$239,DATA!$C122)</f>
        <v>7</v>
      </c>
      <c r="J122">
        <f>SUMIFS(Export!J$3:J$239,Export!$B$3:$B$239,DATA!$B122,Export!$C$3:$C$239,DATA!$C122)</f>
        <v>797</v>
      </c>
      <c r="K122">
        <f>SUMIFS(Export!K$3:K$239,Export!$B$3:$B$239,DATA!$B122,Export!$C$3:$C$239,DATA!$C122)</f>
        <v>168</v>
      </c>
      <c r="L122">
        <f>SUMIFS(Export!L$3:L$239,Export!$B$3:$B$239,DATA!$B122,Export!$C$3:$C$239,DATA!$C122)</f>
        <v>172</v>
      </c>
      <c r="M122">
        <f>SUMIFS(Export!M$3:M$239,Export!$B$3:$B$239,DATA!$B122,Export!$C$3:$C$239,DATA!$C122)</f>
        <v>457</v>
      </c>
      <c r="N122">
        <f>SUMIFS(Export!N$3:N$239,Export!$B$3:$B$239,DATA!$B122,Export!$C$3:$C$239,DATA!$C122)</f>
        <v>0</v>
      </c>
      <c r="O122">
        <f ca="1">SUMIFS(Export!O$3:O$239,Export!$B$3:$B$239,DATA!$B122,Export!$C$3:$C$239,DATA!$C122)</f>
        <v>0</v>
      </c>
      <c r="P122">
        <f ca="1">SUMIFS(Export!P$3:P$239,Export!$B$3:$B$239,DATA!$B122,Export!$C$3:$C$239,DATA!$C122)</f>
        <v>0</v>
      </c>
    </row>
    <row r="123" spans="1:16" x14ac:dyDescent="0.25">
      <c r="A123" t="s">
        <v>91</v>
      </c>
      <c r="B123" t="s">
        <v>13</v>
      </c>
      <c r="C123">
        <v>15</v>
      </c>
      <c r="D123">
        <f>SUMIFS(Export!D$3:D$239,Export!$B$3:$B$239,DATA!$B123,Export!$C$3:$C$239,DATA!$C123)</f>
        <v>1162</v>
      </c>
      <c r="E123">
        <f>SUMIFS(Export!E$3:E$239,Export!$B$3:$B$239,DATA!$B123,Export!$C$3:$C$239,DATA!$C123)</f>
        <v>704</v>
      </c>
      <c r="F123">
        <f>SUMIFS(Export!F$3:F$239,Export!$B$3:$B$239,DATA!$B123,Export!$C$3:$C$239,DATA!$C123)</f>
        <v>458</v>
      </c>
      <c r="G123">
        <f>SUMIFS(Export!G$3:G$239,Export!$B$3:$B$239,DATA!$B123,Export!$C$3:$C$239,DATA!$C123)</f>
        <v>0</v>
      </c>
      <c r="H123">
        <f>SUMIFS(Export!H$3:H$239,Export!$B$3:$B$239,DATA!$B123,Export!$C$3:$C$239,DATA!$C123)</f>
        <v>9</v>
      </c>
      <c r="I123">
        <f>SUMIFS(Export!I$3:I$239,Export!$B$3:$B$239,DATA!$B123,Export!$C$3:$C$239,DATA!$C123)</f>
        <v>5</v>
      </c>
      <c r="J123">
        <f>SUMIFS(Export!J$3:J$239,Export!$B$3:$B$239,DATA!$B123,Export!$C$3:$C$239,DATA!$C123)</f>
        <v>690</v>
      </c>
      <c r="K123">
        <f>SUMIFS(Export!K$3:K$239,Export!$B$3:$B$239,DATA!$B123,Export!$C$3:$C$239,DATA!$C123)</f>
        <v>132</v>
      </c>
      <c r="L123">
        <f>SUMIFS(Export!L$3:L$239,Export!$B$3:$B$239,DATA!$B123,Export!$C$3:$C$239,DATA!$C123)</f>
        <v>100</v>
      </c>
      <c r="M123">
        <f>SUMIFS(Export!M$3:M$239,Export!$B$3:$B$239,DATA!$B123,Export!$C$3:$C$239,DATA!$C123)</f>
        <v>458</v>
      </c>
      <c r="N123">
        <f>SUMIFS(Export!N$3:N$239,Export!$B$3:$B$239,DATA!$B123,Export!$C$3:$C$239,DATA!$C123)</f>
        <v>0</v>
      </c>
      <c r="O123">
        <f ca="1">SUMIFS(Export!O$3:O$239,Export!$B$3:$B$239,DATA!$B123,Export!$C$3:$C$239,DATA!$C123)</f>
        <v>0</v>
      </c>
      <c r="P123">
        <f ca="1">SUMIFS(Export!P$3:P$239,Export!$B$3:$B$239,DATA!$B123,Export!$C$3:$C$239,DATA!$C123)</f>
        <v>0</v>
      </c>
    </row>
    <row r="124" spans="1:16" x14ac:dyDescent="0.25">
      <c r="A124" t="s">
        <v>96</v>
      </c>
      <c r="B124" t="s">
        <v>138</v>
      </c>
      <c r="C124" t="s">
        <v>174</v>
      </c>
      <c r="D124">
        <f>SUMIFS(Export!D$3:D$239,Export!$B$3:$B$239,DATA!$B124,Export!$C$3:$C$239,DATA!$C124)</f>
        <v>225</v>
      </c>
      <c r="E124">
        <f>SUMIFS(Export!E$3:E$239,Export!$B$3:$B$239,DATA!$B124,Export!$C$3:$C$239,DATA!$C124)</f>
        <v>166</v>
      </c>
      <c r="F124">
        <f>SUMIFS(Export!F$3:F$239,Export!$B$3:$B$239,DATA!$B124,Export!$C$3:$C$239,DATA!$C124)</f>
        <v>59</v>
      </c>
      <c r="G124">
        <f>SUMIFS(Export!G$3:G$239,Export!$B$3:$B$239,DATA!$B124,Export!$C$3:$C$239,DATA!$C124)</f>
        <v>0</v>
      </c>
      <c r="H124">
        <f>SUMIFS(Export!H$3:H$239,Export!$B$3:$B$239,DATA!$B124,Export!$C$3:$C$239,DATA!$C124)</f>
        <v>1</v>
      </c>
      <c r="I124">
        <f>SUMIFS(Export!I$3:I$239,Export!$B$3:$B$239,DATA!$B124,Export!$C$3:$C$239,DATA!$C124)</f>
        <v>1</v>
      </c>
      <c r="J124">
        <f>SUMIFS(Export!J$3:J$239,Export!$B$3:$B$239,DATA!$B124,Export!$C$3:$C$239,DATA!$C124)</f>
        <v>164</v>
      </c>
      <c r="K124">
        <f>SUMIFS(Export!K$3:K$239,Export!$B$3:$B$239,DATA!$B124,Export!$C$3:$C$239,DATA!$C124)</f>
        <v>58</v>
      </c>
      <c r="L124">
        <f>SUMIFS(Export!L$3:L$239,Export!$B$3:$B$239,DATA!$B124,Export!$C$3:$C$239,DATA!$C124)</f>
        <v>37</v>
      </c>
      <c r="M124">
        <f>SUMIFS(Export!M$3:M$239,Export!$B$3:$B$239,DATA!$B124,Export!$C$3:$C$239,DATA!$C124)</f>
        <v>69</v>
      </c>
      <c r="N124">
        <f>SUMIFS(Export!N$3:N$239,Export!$B$3:$B$239,DATA!$B124,Export!$C$3:$C$239,DATA!$C124)</f>
        <v>0</v>
      </c>
      <c r="O124">
        <f ca="1">SUMIFS(Export!O$3:O$239,Export!$B$3:$B$239,DATA!$B124,Export!$C$3:$C$239,DATA!$C124)</f>
        <v>0</v>
      </c>
      <c r="P124">
        <f ca="1">SUMIFS(Export!P$3:P$239,Export!$B$3:$B$239,DATA!$B124,Export!$C$3:$C$239,DATA!$C124)</f>
        <v>0</v>
      </c>
    </row>
    <row r="125" spans="1:16" x14ac:dyDescent="0.25">
      <c r="A125" t="s">
        <v>96</v>
      </c>
      <c r="B125" t="s">
        <v>138</v>
      </c>
      <c r="C125" t="s">
        <v>173</v>
      </c>
      <c r="D125">
        <f>SUMIFS(Export!D$3:D$239,Export!$B$3:$B$239,DATA!$B125,Export!$C$3:$C$239,DATA!$C125)</f>
        <v>140</v>
      </c>
      <c r="E125">
        <f>SUMIFS(Export!E$3:E$239,Export!$B$3:$B$239,DATA!$B125,Export!$C$3:$C$239,DATA!$C125)</f>
        <v>105</v>
      </c>
      <c r="F125">
        <f>SUMIFS(Export!F$3:F$239,Export!$B$3:$B$239,DATA!$B125,Export!$C$3:$C$239,DATA!$C125)</f>
        <v>35</v>
      </c>
      <c r="G125">
        <f>SUMIFS(Export!G$3:G$239,Export!$B$3:$B$239,DATA!$B125,Export!$C$3:$C$239,DATA!$C125)</f>
        <v>0</v>
      </c>
      <c r="H125">
        <f>SUMIFS(Export!H$3:H$239,Export!$B$3:$B$239,DATA!$B125,Export!$C$3:$C$239,DATA!$C125)</f>
        <v>0</v>
      </c>
      <c r="I125">
        <f>SUMIFS(Export!I$3:I$239,Export!$B$3:$B$239,DATA!$B125,Export!$C$3:$C$239,DATA!$C125)</f>
        <v>0</v>
      </c>
      <c r="J125">
        <f>SUMIFS(Export!J$3:J$239,Export!$B$3:$B$239,DATA!$B125,Export!$C$3:$C$239,DATA!$C125)</f>
        <v>105</v>
      </c>
      <c r="K125">
        <f>SUMIFS(Export!K$3:K$239,Export!$B$3:$B$239,DATA!$B125,Export!$C$3:$C$239,DATA!$C125)</f>
        <v>36</v>
      </c>
      <c r="L125">
        <f>SUMIFS(Export!L$3:L$239,Export!$B$3:$B$239,DATA!$B125,Export!$C$3:$C$239,DATA!$C125)</f>
        <v>34</v>
      </c>
      <c r="M125">
        <f>SUMIFS(Export!M$3:M$239,Export!$B$3:$B$239,DATA!$B125,Export!$C$3:$C$239,DATA!$C125)</f>
        <v>35</v>
      </c>
      <c r="N125">
        <f>SUMIFS(Export!N$3:N$239,Export!$B$3:$B$239,DATA!$B125,Export!$C$3:$C$239,DATA!$C125)</f>
        <v>0</v>
      </c>
      <c r="O125">
        <f ca="1">SUMIFS(Export!O$3:O$239,Export!$B$3:$B$239,DATA!$B125,Export!$C$3:$C$239,DATA!$C125)</f>
        <v>0</v>
      </c>
      <c r="P125">
        <f ca="1">SUMIFS(Export!P$3:P$239,Export!$B$3:$B$239,DATA!$B125,Export!$C$3:$C$239,DATA!$C125)</f>
        <v>0</v>
      </c>
    </row>
    <row r="126" spans="1:16" x14ac:dyDescent="0.25">
      <c r="A126" t="s">
        <v>96</v>
      </c>
      <c r="B126" t="s">
        <v>138</v>
      </c>
      <c r="C126" t="s">
        <v>172</v>
      </c>
      <c r="D126">
        <f>SUMIFS(Export!D$3:D$239,Export!$B$3:$B$239,DATA!$B126,Export!$C$3:$C$239,DATA!$C126)</f>
        <v>287</v>
      </c>
      <c r="E126">
        <f>SUMIFS(Export!E$3:E$239,Export!$B$3:$B$239,DATA!$B126,Export!$C$3:$C$239,DATA!$C126)</f>
        <v>177</v>
      </c>
      <c r="F126">
        <f>SUMIFS(Export!F$3:F$239,Export!$B$3:$B$239,DATA!$B126,Export!$C$3:$C$239,DATA!$C126)</f>
        <v>110</v>
      </c>
      <c r="G126">
        <f>SUMIFS(Export!G$3:G$239,Export!$B$3:$B$239,DATA!$B126,Export!$C$3:$C$239,DATA!$C126)</f>
        <v>0</v>
      </c>
      <c r="H126">
        <f>SUMIFS(Export!H$3:H$239,Export!$B$3:$B$239,DATA!$B126,Export!$C$3:$C$239,DATA!$C126)</f>
        <v>1</v>
      </c>
      <c r="I126">
        <f>SUMIFS(Export!I$3:I$239,Export!$B$3:$B$239,DATA!$B126,Export!$C$3:$C$239,DATA!$C126)</f>
        <v>1</v>
      </c>
      <c r="J126">
        <f>SUMIFS(Export!J$3:J$239,Export!$B$3:$B$239,DATA!$B126,Export!$C$3:$C$239,DATA!$C126)</f>
        <v>175</v>
      </c>
      <c r="K126">
        <f>SUMIFS(Export!K$3:K$239,Export!$B$3:$B$239,DATA!$B126,Export!$C$3:$C$239,DATA!$C126)</f>
        <v>85</v>
      </c>
      <c r="L126">
        <f>SUMIFS(Export!L$3:L$239,Export!$B$3:$B$239,DATA!$B126,Export!$C$3:$C$239,DATA!$C126)</f>
        <v>23</v>
      </c>
      <c r="M126">
        <f>SUMIFS(Export!M$3:M$239,Export!$B$3:$B$239,DATA!$B126,Export!$C$3:$C$239,DATA!$C126)</f>
        <v>67</v>
      </c>
      <c r="N126">
        <f>SUMIFS(Export!N$3:N$239,Export!$B$3:$B$239,DATA!$B126,Export!$C$3:$C$239,DATA!$C126)</f>
        <v>0</v>
      </c>
      <c r="O126">
        <f ca="1">SUMIFS(Export!O$3:O$239,Export!$B$3:$B$239,DATA!$B126,Export!$C$3:$C$239,DATA!$C126)</f>
        <v>0</v>
      </c>
      <c r="P126">
        <f ca="1">SUMIFS(Export!P$3:P$239,Export!$B$3:$B$239,DATA!$B126,Export!$C$3:$C$239,DATA!$C126)</f>
        <v>0</v>
      </c>
    </row>
    <row r="127" spans="1:16" x14ac:dyDescent="0.25">
      <c r="A127" t="s">
        <v>96</v>
      </c>
      <c r="B127" t="s">
        <v>138</v>
      </c>
      <c r="C127" t="s">
        <v>171</v>
      </c>
      <c r="D127">
        <f>SUMIFS(Export!D$3:D$239,Export!$B$3:$B$239,DATA!$B127,Export!$C$3:$C$239,DATA!$C127)</f>
        <v>241</v>
      </c>
      <c r="E127">
        <f>SUMIFS(Export!E$3:E$239,Export!$B$3:$B$239,DATA!$B127,Export!$C$3:$C$239,DATA!$C127)</f>
        <v>153</v>
      </c>
      <c r="F127">
        <f>SUMIFS(Export!F$3:F$239,Export!$B$3:$B$239,DATA!$B127,Export!$C$3:$C$239,DATA!$C127)</f>
        <v>88</v>
      </c>
      <c r="G127">
        <f>SUMIFS(Export!G$3:G$239,Export!$B$3:$B$239,DATA!$B127,Export!$C$3:$C$239,DATA!$C127)</f>
        <v>0</v>
      </c>
      <c r="H127">
        <f>SUMIFS(Export!H$3:H$239,Export!$B$3:$B$239,DATA!$B127,Export!$C$3:$C$239,DATA!$C127)</f>
        <v>0</v>
      </c>
      <c r="I127">
        <f>SUMIFS(Export!I$3:I$239,Export!$B$3:$B$239,DATA!$B127,Export!$C$3:$C$239,DATA!$C127)</f>
        <v>0</v>
      </c>
      <c r="J127">
        <f>SUMIFS(Export!J$3:J$239,Export!$B$3:$B$239,DATA!$B127,Export!$C$3:$C$239,DATA!$C127)</f>
        <v>153</v>
      </c>
      <c r="K127">
        <f>SUMIFS(Export!K$3:K$239,Export!$B$3:$B$239,DATA!$B127,Export!$C$3:$C$239,DATA!$C127)</f>
        <v>57</v>
      </c>
      <c r="L127">
        <f>SUMIFS(Export!L$3:L$239,Export!$B$3:$B$239,DATA!$B127,Export!$C$3:$C$239,DATA!$C127)</f>
        <v>34</v>
      </c>
      <c r="M127">
        <f>SUMIFS(Export!M$3:M$239,Export!$B$3:$B$239,DATA!$B127,Export!$C$3:$C$239,DATA!$C127)</f>
        <v>62</v>
      </c>
      <c r="N127">
        <f>SUMIFS(Export!N$3:N$239,Export!$B$3:$B$239,DATA!$B127,Export!$C$3:$C$239,DATA!$C127)</f>
        <v>0</v>
      </c>
      <c r="O127">
        <f ca="1">SUMIFS(Export!O$3:O$239,Export!$B$3:$B$239,DATA!$B127,Export!$C$3:$C$239,DATA!$C127)</f>
        <v>0</v>
      </c>
      <c r="P127">
        <f ca="1">SUMIFS(Export!P$3:P$239,Export!$B$3:$B$239,DATA!$B127,Export!$C$3:$C$239,DATA!$C127)</f>
        <v>0</v>
      </c>
    </row>
    <row r="128" spans="1:16" x14ac:dyDescent="0.25">
      <c r="A128" t="s">
        <v>96</v>
      </c>
      <c r="B128" t="s">
        <v>139</v>
      </c>
      <c r="C128" t="s">
        <v>170</v>
      </c>
      <c r="D128">
        <f>SUMIFS(Export!D$3:D$239,Export!$B$3:$B$239,DATA!$B128,Export!$C$3:$C$239,DATA!$C128)</f>
        <v>416</v>
      </c>
      <c r="E128">
        <f>SUMIFS(Export!E$3:E$239,Export!$B$3:$B$239,DATA!$B128,Export!$C$3:$C$239,DATA!$C128)</f>
        <v>391</v>
      </c>
      <c r="F128">
        <f>SUMIFS(Export!F$3:F$239,Export!$B$3:$B$239,DATA!$B128,Export!$C$3:$C$239,DATA!$C128)</f>
        <v>25</v>
      </c>
      <c r="G128">
        <f>SUMIFS(Export!G$3:G$239,Export!$B$3:$B$239,DATA!$B128,Export!$C$3:$C$239,DATA!$C128)</f>
        <v>0</v>
      </c>
      <c r="H128">
        <f>SUMIFS(Export!H$3:H$239,Export!$B$3:$B$239,DATA!$B128,Export!$C$3:$C$239,DATA!$C128)</f>
        <v>0</v>
      </c>
      <c r="I128">
        <f>SUMIFS(Export!I$3:I$239,Export!$B$3:$B$239,DATA!$B128,Export!$C$3:$C$239,DATA!$C128)</f>
        <v>1</v>
      </c>
      <c r="J128">
        <f>SUMIFS(Export!J$3:J$239,Export!$B$3:$B$239,DATA!$B128,Export!$C$3:$C$239,DATA!$C128)</f>
        <v>390</v>
      </c>
      <c r="K128">
        <f>SUMIFS(Export!K$3:K$239,Export!$B$3:$B$239,DATA!$B128,Export!$C$3:$C$239,DATA!$C128)</f>
        <v>3</v>
      </c>
      <c r="L128">
        <f>SUMIFS(Export!L$3:L$239,Export!$B$3:$B$239,DATA!$B128,Export!$C$3:$C$239,DATA!$C128)</f>
        <v>289</v>
      </c>
      <c r="M128">
        <f>SUMIFS(Export!M$3:M$239,Export!$B$3:$B$239,DATA!$B128,Export!$C$3:$C$239,DATA!$C128)</f>
        <v>98</v>
      </c>
      <c r="N128">
        <f>SUMIFS(Export!N$3:N$239,Export!$B$3:$B$239,DATA!$B128,Export!$C$3:$C$239,DATA!$C128)</f>
        <v>0</v>
      </c>
      <c r="O128">
        <f ca="1">SUMIFS(Export!O$3:O$239,Export!$B$3:$B$239,DATA!$B128,Export!$C$3:$C$239,DATA!$C128)</f>
        <v>0</v>
      </c>
      <c r="P128">
        <f ca="1">SUMIFS(Export!P$3:P$239,Export!$B$3:$B$239,DATA!$B128,Export!$C$3:$C$239,DATA!$C128)</f>
        <v>0</v>
      </c>
    </row>
    <row r="129" spans="1:16" x14ac:dyDescent="0.25">
      <c r="A129" t="s">
        <v>96</v>
      </c>
      <c r="B129" t="s">
        <v>140</v>
      </c>
      <c r="C129" t="s">
        <v>169</v>
      </c>
      <c r="D129">
        <f>SUMIFS(Export!D$3:D$239,Export!$B$3:$B$239,DATA!$B129,Export!$C$3:$C$239,DATA!$C129)</f>
        <v>238</v>
      </c>
      <c r="E129">
        <f>SUMIFS(Export!E$3:E$239,Export!$B$3:$B$239,DATA!$B129,Export!$C$3:$C$239,DATA!$C129)</f>
        <v>210</v>
      </c>
      <c r="F129">
        <f>SUMIFS(Export!F$3:F$239,Export!$B$3:$B$239,DATA!$B129,Export!$C$3:$C$239,DATA!$C129)</f>
        <v>28</v>
      </c>
      <c r="G129">
        <f>SUMIFS(Export!G$3:G$239,Export!$B$3:$B$239,DATA!$B129,Export!$C$3:$C$239,DATA!$C129)</f>
        <v>0</v>
      </c>
      <c r="H129">
        <f>SUMIFS(Export!H$3:H$239,Export!$B$3:$B$239,DATA!$B129,Export!$C$3:$C$239,DATA!$C129)</f>
        <v>1</v>
      </c>
      <c r="I129">
        <f>SUMIFS(Export!I$3:I$239,Export!$B$3:$B$239,DATA!$B129,Export!$C$3:$C$239,DATA!$C129)</f>
        <v>0</v>
      </c>
      <c r="J129">
        <f>SUMIFS(Export!J$3:J$239,Export!$B$3:$B$239,DATA!$B129,Export!$C$3:$C$239,DATA!$C129)</f>
        <v>209</v>
      </c>
      <c r="K129">
        <f>SUMIFS(Export!K$3:K$239,Export!$B$3:$B$239,DATA!$B129,Export!$C$3:$C$239,DATA!$C129)</f>
        <v>37</v>
      </c>
      <c r="L129">
        <f>SUMIFS(Export!L$3:L$239,Export!$B$3:$B$239,DATA!$B129,Export!$C$3:$C$239,DATA!$C129)</f>
        <v>69</v>
      </c>
      <c r="M129">
        <f>SUMIFS(Export!M$3:M$239,Export!$B$3:$B$239,DATA!$B129,Export!$C$3:$C$239,DATA!$C129)</f>
        <v>103</v>
      </c>
      <c r="N129">
        <f>SUMIFS(Export!N$3:N$239,Export!$B$3:$B$239,DATA!$B129,Export!$C$3:$C$239,DATA!$C129)</f>
        <v>0</v>
      </c>
      <c r="O129">
        <f ca="1">SUMIFS(Export!O$3:O$239,Export!$B$3:$B$239,DATA!$B129,Export!$C$3:$C$239,DATA!$C129)</f>
        <v>0</v>
      </c>
      <c r="P129">
        <f ca="1">SUMIFS(Export!P$3:P$239,Export!$B$3:$B$239,DATA!$B129,Export!$C$3:$C$239,DATA!$C129)</f>
        <v>0</v>
      </c>
    </row>
    <row r="130" spans="1:16" x14ac:dyDescent="0.25">
      <c r="A130" t="s">
        <v>96</v>
      </c>
      <c r="B130" t="s">
        <v>140</v>
      </c>
      <c r="C130" t="s">
        <v>168</v>
      </c>
      <c r="D130">
        <f>SUMIFS(Export!D$3:D$239,Export!$B$3:$B$239,DATA!$B130,Export!$C$3:$C$239,DATA!$C130)</f>
        <v>265</v>
      </c>
      <c r="E130">
        <f>SUMIFS(Export!E$3:E$239,Export!$B$3:$B$239,DATA!$B130,Export!$C$3:$C$239,DATA!$C130)</f>
        <v>222</v>
      </c>
      <c r="F130">
        <f>SUMIFS(Export!F$3:F$239,Export!$B$3:$B$239,DATA!$B130,Export!$C$3:$C$239,DATA!$C130)</f>
        <v>43</v>
      </c>
      <c r="G130">
        <f>SUMIFS(Export!G$3:G$239,Export!$B$3:$B$239,DATA!$B130,Export!$C$3:$C$239,DATA!$C130)</f>
        <v>0</v>
      </c>
      <c r="H130">
        <f>SUMIFS(Export!H$3:H$239,Export!$B$3:$B$239,DATA!$B130,Export!$C$3:$C$239,DATA!$C130)</f>
        <v>0</v>
      </c>
      <c r="I130">
        <f>SUMIFS(Export!I$3:I$239,Export!$B$3:$B$239,DATA!$B130,Export!$C$3:$C$239,DATA!$C130)</f>
        <v>2</v>
      </c>
      <c r="J130">
        <f>SUMIFS(Export!J$3:J$239,Export!$B$3:$B$239,DATA!$B130,Export!$C$3:$C$239,DATA!$C130)</f>
        <v>220</v>
      </c>
      <c r="K130">
        <f>SUMIFS(Export!K$3:K$239,Export!$B$3:$B$239,DATA!$B130,Export!$C$3:$C$239,DATA!$C130)</f>
        <v>76</v>
      </c>
      <c r="L130">
        <f>SUMIFS(Export!L$3:L$239,Export!$B$3:$B$239,DATA!$B130,Export!$C$3:$C$239,DATA!$C130)</f>
        <v>41</v>
      </c>
      <c r="M130">
        <f>SUMIFS(Export!M$3:M$239,Export!$B$3:$B$239,DATA!$B130,Export!$C$3:$C$239,DATA!$C130)</f>
        <v>103</v>
      </c>
      <c r="N130">
        <f>SUMIFS(Export!N$3:N$239,Export!$B$3:$B$239,DATA!$B130,Export!$C$3:$C$239,DATA!$C130)</f>
        <v>0</v>
      </c>
      <c r="O130">
        <f ca="1">SUMIFS(Export!O$3:O$239,Export!$B$3:$B$239,DATA!$B130,Export!$C$3:$C$239,DATA!$C130)</f>
        <v>0</v>
      </c>
      <c r="P130">
        <f ca="1">SUMIFS(Export!P$3:P$239,Export!$B$3:$B$239,DATA!$B130,Export!$C$3:$C$239,DATA!$C130)</f>
        <v>0</v>
      </c>
    </row>
    <row r="131" spans="1:16" x14ac:dyDescent="0.25">
      <c r="A131" t="s">
        <v>96</v>
      </c>
      <c r="B131" t="s">
        <v>140</v>
      </c>
      <c r="C131" t="s">
        <v>167</v>
      </c>
      <c r="D131">
        <f>SUMIFS(Export!D$3:D$239,Export!$B$3:$B$239,DATA!$B131,Export!$C$3:$C$239,DATA!$C131)</f>
        <v>186</v>
      </c>
      <c r="E131">
        <f>SUMIFS(Export!E$3:E$239,Export!$B$3:$B$239,DATA!$B131,Export!$C$3:$C$239,DATA!$C131)</f>
        <v>160</v>
      </c>
      <c r="F131">
        <f>SUMIFS(Export!F$3:F$239,Export!$B$3:$B$239,DATA!$B131,Export!$C$3:$C$239,DATA!$C131)</f>
        <v>26</v>
      </c>
      <c r="G131">
        <f>SUMIFS(Export!G$3:G$239,Export!$B$3:$B$239,DATA!$B131,Export!$C$3:$C$239,DATA!$C131)</f>
        <v>0</v>
      </c>
      <c r="H131">
        <f>SUMIFS(Export!H$3:H$239,Export!$B$3:$B$239,DATA!$B131,Export!$C$3:$C$239,DATA!$C131)</f>
        <v>0</v>
      </c>
      <c r="I131">
        <f>SUMIFS(Export!I$3:I$239,Export!$B$3:$B$239,DATA!$B131,Export!$C$3:$C$239,DATA!$C131)</f>
        <v>0</v>
      </c>
      <c r="J131">
        <f>SUMIFS(Export!J$3:J$239,Export!$B$3:$B$239,DATA!$B131,Export!$C$3:$C$239,DATA!$C131)</f>
        <v>160</v>
      </c>
      <c r="K131">
        <f>SUMIFS(Export!K$3:K$239,Export!$B$3:$B$239,DATA!$B131,Export!$C$3:$C$239,DATA!$C131)</f>
        <v>29</v>
      </c>
      <c r="L131">
        <f>SUMIFS(Export!L$3:L$239,Export!$B$3:$B$239,DATA!$B131,Export!$C$3:$C$239,DATA!$C131)</f>
        <v>53</v>
      </c>
      <c r="M131">
        <f>SUMIFS(Export!M$3:M$239,Export!$B$3:$B$239,DATA!$B131,Export!$C$3:$C$239,DATA!$C131)</f>
        <v>78</v>
      </c>
      <c r="N131">
        <f>SUMIFS(Export!N$3:N$239,Export!$B$3:$B$239,DATA!$B131,Export!$C$3:$C$239,DATA!$C131)</f>
        <v>0</v>
      </c>
      <c r="O131">
        <f ca="1">SUMIFS(Export!O$3:O$239,Export!$B$3:$B$239,DATA!$B131,Export!$C$3:$C$239,DATA!$C131)</f>
        <v>0</v>
      </c>
      <c r="P131">
        <f ca="1">SUMIFS(Export!P$3:P$239,Export!$B$3:$B$239,DATA!$B131,Export!$C$3:$C$239,DATA!$C131)</f>
        <v>0</v>
      </c>
    </row>
    <row r="132" spans="1:16" x14ac:dyDescent="0.25">
      <c r="A132" t="s">
        <v>96</v>
      </c>
      <c r="B132" t="s">
        <v>141</v>
      </c>
      <c r="C132" t="s">
        <v>166</v>
      </c>
      <c r="D132">
        <f>SUMIFS(Export!D$3:D$239,Export!$B$3:$B$239,DATA!$B132,Export!$C$3:$C$239,DATA!$C132)</f>
        <v>1000</v>
      </c>
      <c r="E132">
        <f>SUMIFS(Export!E$3:E$239,Export!$B$3:$B$239,DATA!$B132,Export!$C$3:$C$239,DATA!$C132)</f>
        <v>836</v>
      </c>
      <c r="F132">
        <f>SUMIFS(Export!F$3:F$239,Export!$B$3:$B$239,DATA!$B132,Export!$C$3:$C$239,DATA!$C132)</f>
        <v>164</v>
      </c>
      <c r="G132">
        <f>SUMIFS(Export!G$3:G$239,Export!$B$3:$B$239,DATA!$B132,Export!$C$3:$C$239,DATA!$C132)</f>
        <v>0</v>
      </c>
      <c r="H132">
        <f>SUMIFS(Export!H$3:H$239,Export!$B$3:$B$239,DATA!$B132,Export!$C$3:$C$239,DATA!$C132)</f>
        <v>0</v>
      </c>
      <c r="I132">
        <f>SUMIFS(Export!I$3:I$239,Export!$B$3:$B$239,DATA!$B132,Export!$C$3:$C$239,DATA!$C132)</f>
        <v>4</v>
      </c>
      <c r="J132">
        <f>SUMIFS(Export!J$3:J$239,Export!$B$3:$B$239,DATA!$B132,Export!$C$3:$C$239,DATA!$C132)</f>
        <v>832</v>
      </c>
      <c r="K132">
        <f>SUMIFS(Export!K$3:K$239,Export!$B$3:$B$239,DATA!$B132,Export!$C$3:$C$239,DATA!$C132)</f>
        <v>60</v>
      </c>
      <c r="L132">
        <f>SUMIFS(Export!L$3:L$239,Export!$B$3:$B$239,DATA!$B132,Export!$C$3:$C$239,DATA!$C132)</f>
        <v>293</v>
      </c>
      <c r="M132">
        <f>SUMIFS(Export!M$3:M$239,Export!$B$3:$B$239,DATA!$B132,Export!$C$3:$C$239,DATA!$C132)</f>
        <v>479</v>
      </c>
      <c r="N132">
        <f>SUMIFS(Export!N$3:N$239,Export!$B$3:$B$239,DATA!$B132,Export!$C$3:$C$239,DATA!$C132)</f>
        <v>0</v>
      </c>
      <c r="O132">
        <f ca="1">SUMIFS(Export!O$3:O$239,Export!$B$3:$B$239,DATA!$B132,Export!$C$3:$C$239,DATA!$C132)</f>
        <v>0</v>
      </c>
      <c r="P132">
        <f ca="1">SUMIFS(Export!P$3:P$239,Export!$B$3:$B$239,DATA!$B132,Export!$C$3:$C$239,DATA!$C132)</f>
        <v>0</v>
      </c>
    </row>
    <row r="133" spans="1:16" x14ac:dyDescent="0.25">
      <c r="A133" t="s">
        <v>96</v>
      </c>
      <c r="B133" t="s">
        <v>141</v>
      </c>
      <c r="C133" t="s">
        <v>165</v>
      </c>
      <c r="D133">
        <f>SUMIFS(Export!D$3:D$239,Export!$B$3:$B$239,DATA!$B133,Export!$C$3:$C$239,DATA!$C133)</f>
        <v>655</v>
      </c>
      <c r="E133">
        <f>SUMIFS(Export!E$3:E$239,Export!$B$3:$B$239,DATA!$B133,Export!$C$3:$C$239,DATA!$C133)</f>
        <v>531</v>
      </c>
      <c r="F133">
        <f>SUMIFS(Export!F$3:F$239,Export!$B$3:$B$239,DATA!$B133,Export!$C$3:$C$239,DATA!$C133)</f>
        <v>124</v>
      </c>
      <c r="G133">
        <f>SUMIFS(Export!G$3:G$239,Export!$B$3:$B$239,DATA!$B133,Export!$C$3:$C$239,DATA!$C133)</f>
        <v>0</v>
      </c>
      <c r="H133">
        <f>SUMIFS(Export!H$3:H$239,Export!$B$3:$B$239,DATA!$B133,Export!$C$3:$C$239,DATA!$C133)</f>
        <v>0</v>
      </c>
      <c r="I133">
        <f>SUMIFS(Export!I$3:I$239,Export!$B$3:$B$239,DATA!$B133,Export!$C$3:$C$239,DATA!$C133)</f>
        <v>3</v>
      </c>
      <c r="J133">
        <f>SUMIFS(Export!J$3:J$239,Export!$B$3:$B$239,DATA!$B133,Export!$C$3:$C$239,DATA!$C133)</f>
        <v>528</v>
      </c>
      <c r="K133">
        <f>SUMIFS(Export!K$3:K$239,Export!$B$3:$B$239,DATA!$B133,Export!$C$3:$C$239,DATA!$C133)</f>
        <v>53</v>
      </c>
      <c r="L133">
        <f>SUMIFS(Export!L$3:L$239,Export!$B$3:$B$239,DATA!$B133,Export!$C$3:$C$239,DATA!$C133)</f>
        <v>169</v>
      </c>
      <c r="M133">
        <f>SUMIFS(Export!M$3:M$239,Export!$B$3:$B$239,DATA!$B133,Export!$C$3:$C$239,DATA!$C133)</f>
        <v>306</v>
      </c>
      <c r="N133">
        <f>SUMIFS(Export!N$3:N$239,Export!$B$3:$B$239,DATA!$B133,Export!$C$3:$C$239,DATA!$C133)</f>
        <v>0</v>
      </c>
      <c r="O133">
        <f ca="1">SUMIFS(Export!O$3:O$239,Export!$B$3:$B$239,DATA!$B133,Export!$C$3:$C$239,DATA!$C133)</f>
        <v>0</v>
      </c>
      <c r="P133">
        <f ca="1">SUMIFS(Export!P$3:P$239,Export!$B$3:$B$239,DATA!$B133,Export!$C$3:$C$239,DATA!$C133)</f>
        <v>0</v>
      </c>
    </row>
    <row r="134" spans="1:16" x14ac:dyDescent="0.25">
      <c r="A134" t="s">
        <v>96</v>
      </c>
      <c r="B134" t="s">
        <v>141</v>
      </c>
      <c r="C134" t="s">
        <v>164</v>
      </c>
      <c r="D134">
        <f>SUMIFS(Export!D$3:D$239,Export!$B$3:$B$239,DATA!$B134,Export!$C$3:$C$239,DATA!$C134)</f>
        <v>378</v>
      </c>
      <c r="E134">
        <f>SUMIFS(Export!E$3:E$239,Export!$B$3:$B$239,DATA!$B134,Export!$C$3:$C$239,DATA!$C134)</f>
        <v>288</v>
      </c>
      <c r="F134">
        <f>SUMIFS(Export!F$3:F$239,Export!$B$3:$B$239,DATA!$B134,Export!$C$3:$C$239,DATA!$C134)</f>
        <v>90</v>
      </c>
      <c r="G134">
        <f>SUMIFS(Export!G$3:G$239,Export!$B$3:$B$239,DATA!$B134,Export!$C$3:$C$239,DATA!$C134)</f>
        <v>0</v>
      </c>
      <c r="H134">
        <f>SUMIFS(Export!H$3:H$239,Export!$B$3:$B$239,DATA!$B134,Export!$C$3:$C$239,DATA!$C134)</f>
        <v>0</v>
      </c>
      <c r="I134">
        <f>SUMIFS(Export!I$3:I$239,Export!$B$3:$B$239,DATA!$B134,Export!$C$3:$C$239,DATA!$C134)</f>
        <v>12</v>
      </c>
      <c r="J134">
        <f>SUMIFS(Export!J$3:J$239,Export!$B$3:$B$239,DATA!$B134,Export!$C$3:$C$239,DATA!$C134)</f>
        <v>276</v>
      </c>
      <c r="K134">
        <f>SUMIFS(Export!K$3:K$239,Export!$B$3:$B$239,DATA!$B134,Export!$C$3:$C$239,DATA!$C134)</f>
        <v>18</v>
      </c>
      <c r="L134">
        <f>SUMIFS(Export!L$3:L$239,Export!$B$3:$B$239,DATA!$B134,Export!$C$3:$C$239,DATA!$C134)</f>
        <v>86</v>
      </c>
      <c r="M134">
        <f>SUMIFS(Export!M$3:M$239,Export!$B$3:$B$239,DATA!$B134,Export!$C$3:$C$239,DATA!$C134)</f>
        <v>172</v>
      </c>
      <c r="N134">
        <f>SUMIFS(Export!N$3:N$239,Export!$B$3:$B$239,DATA!$B134,Export!$C$3:$C$239,DATA!$C134)</f>
        <v>0</v>
      </c>
      <c r="O134">
        <f ca="1">SUMIFS(Export!O$3:O$239,Export!$B$3:$B$239,DATA!$B134,Export!$C$3:$C$239,DATA!$C134)</f>
        <v>0</v>
      </c>
      <c r="P134">
        <f ca="1">SUMIFS(Export!P$3:P$239,Export!$B$3:$B$239,DATA!$B134,Export!$C$3:$C$239,DATA!$C134)</f>
        <v>0</v>
      </c>
    </row>
    <row r="135" spans="1:16" x14ac:dyDescent="0.25">
      <c r="A135" t="s">
        <v>96</v>
      </c>
      <c r="B135" t="s">
        <v>142</v>
      </c>
      <c r="C135" t="s">
        <v>163</v>
      </c>
      <c r="D135">
        <f>SUMIFS(Export!D$3:D$239,Export!$B$3:$B$239,DATA!$B135,Export!$C$3:$C$239,DATA!$C135)</f>
        <v>791</v>
      </c>
      <c r="E135">
        <f>SUMIFS(Export!E$3:E$239,Export!$B$3:$B$239,DATA!$B135,Export!$C$3:$C$239,DATA!$C135)</f>
        <v>646</v>
      </c>
      <c r="F135">
        <f>SUMIFS(Export!F$3:F$239,Export!$B$3:$B$239,DATA!$B135,Export!$C$3:$C$239,DATA!$C135)</f>
        <v>145</v>
      </c>
      <c r="G135">
        <f>SUMIFS(Export!G$3:G$239,Export!$B$3:$B$239,DATA!$B135,Export!$C$3:$C$239,DATA!$C135)</f>
        <v>0</v>
      </c>
      <c r="H135">
        <f>SUMIFS(Export!H$3:H$239,Export!$B$3:$B$239,DATA!$B135,Export!$C$3:$C$239,DATA!$C135)</f>
        <v>3</v>
      </c>
      <c r="I135">
        <f>SUMIFS(Export!I$3:I$239,Export!$B$3:$B$239,DATA!$B135,Export!$C$3:$C$239,DATA!$C135)</f>
        <v>1</v>
      </c>
      <c r="J135">
        <f>SUMIFS(Export!J$3:J$239,Export!$B$3:$B$239,DATA!$B135,Export!$C$3:$C$239,DATA!$C135)</f>
        <v>642</v>
      </c>
      <c r="K135">
        <f>SUMIFS(Export!K$3:K$239,Export!$B$3:$B$239,DATA!$B135,Export!$C$3:$C$239,DATA!$C135)</f>
        <v>129</v>
      </c>
      <c r="L135">
        <f>SUMIFS(Export!L$3:L$239,Export!$B$3:$B$239,DATA!$B135,Export!$C$3:$C$239,DATA!$C135)</f>
        <v>323</v>
      </c>
      <c r="M135">
        <f>SUMIFS(Export!M$3:M$239,Export!$B$3:$B$239,DATA!$B135,Export!$C$3:$C$239,DATA!$C135)</f>
        <v>190</v>
      </c>
      <c r="N135">
        <f>SUMIFS(Export!N$3:N$239,Export!$B$3:$B$239,DATA!$B135,Export!$C$3:$C$239,DATA!$C135)</f>
        <v>0</v>
      </c>
      <c r="O135">
        <f ca="1">SUMIFS(Export!O$3:O$239,Export!$B$3:$B$239,DATA!$B135,Export!$C$3:$C$239,DATA!$C135)</f>
        <v>0</v>
      </c>
      <c r="P135">
        <f ca="1">SUMIFS(Export!P$3:P$239,Export!$B$3:$B$239,DATA!$B135,Export!$C$3:$C$239,DATA!$C135)</f>
        <v>0</v>
      </c>
    </row>
    <row r="136" spans="1:16" x14ac:dyDescent="0.25">
      <c r="A136" t="s">
        <v>96</v>
      </c>
      <c r="B136" t="s">
        <v>142</v>
      </c>
      <c r="C136" t="s">
        <v>162</v>
      </c>
      <c r="D136">
        <f>SUMIFS(Export!D$3:D$239,Export!$B$3:$B$239,DATA!$B136,Export!$C$3:$C$239,DATA!$C136)</f>
        <v>431</v>
      </c>
      <c r="E136">
        <f>SUMIFS(Export!E$3:E$239,Export!$B$3:$B$239,DATA!$B136,Export!$C$3:$C$239,DATA!$C136)</f>
        <v>362</v>
      </c>
      <c r="F136">
        <f>SUMIFS(Export!F$3:F$239,Export!$B$3:$B$239,DATA!$B136,Export!$C$3:$C$239,DATA!$C136)</f>
        <v>69</v>
      </c>
      <c r="G136">
        <f>SUMIFS(Export!G$3:G$239,Export!$B$3:$B$239,DATA!$B136,Export!$C$3:$C$239,DATA!$C136)</f>
        <v>0</v>
      </c>
      <c r="H136">
        <f>SUMIFS(Export!H$3:H$239,Export!$B$3:$B$239,DATA!$B136,Export!$C$3:$C$239,DATA!$C136)</f>
        <v>4</v>
      </c>
      <c r="I136">
        <f>SUMIFS(Export!I$3:I$239,Export!$B$3:$B$239,DATA!$B136,Export!$C$3:$C$239,DATA!$C136)</f>
        <v>1</v>
      </c>
      <c r="J136">
        <f>SUMIFS(Export!J$3:J$239,Export!$B$3:$B$239,DATA!$B136,Export!$C$3:$C$239,DATA!$C136)</f>
        <v>357</v>
      </c>
      <c r="K136">
        <f>SUMIFS(Export!K$3:K$239,Export!$B$3:$B$239,DATA!$B136,Export!$C$3:$C$239,DATA!$C136)</f>
        <v>42</v>
      </c>
      <c r="L136">
        <f>SUMIFS(Export!L$3:L$239,Export!$B$3:$B$239,DATA!$B136,Export!$C$3:$C$239,DATA!$C136)</f>
        <v>209</v>
      </c>
      <c r="M136">
        <f>SUMIFS(Export!M$3:M$239,Export!$B$3:$B$239,DATA!$B136,Export!$C$3:$C$239,DATA!$C136)</f>
        <v>106</v>
      </c>
      <c r="N136">
        <f>SUMIFS(Export!N$3:N$239,Export!$B$3:$B$239,DATA!$B136,Export!$C$3:$C$239,DATA!$C136)</f>
        <v>0</v>
      </c>
      <c r="O136">
        <f ca="1">SUMIFS(Export!O$3:O$239,Export!$B$3:$B$239,DATA!$B136,Export!$C$3:$C$239,DATA!$C136)</f>
        <v>0</v>
      </c>
      <c r="P136">
        <f ca="1">SUMIFS(Export!P$3:P$239,Export!$B$3:$B$239,DATA!$B136,Export!$C$3:$C$239,DATA!$C136)</f>
        <v>0</v>
      </c>
    </row>
    <row r="137" spans="1:16" x14ac:dyDescent="0.25">
      <c r="A137" t="s">
        <v>96</v>
      </c>
      <c r="B137" t="s">
        <v>142</v>
      </c>
      <c r="C137" t="s">
        <v>161</v>
      </c>
      <c r="D137">
        <f>SUMIFS(Export!D$3:D$239,Export!$B$3:$B$239,DATA!$B137,Export!$C$3:$C$239,DATA!$C137)</f>
        <v>479</v>
      </c>
      <c r="E137">
        <f>SUMIFS(Export!E$3:E$239,Export!$B$3:$B$239,DATA!$B137,Export!$C$3:$C$239,DATA!$C137)</f>
        <v>393</v>
      </c>
      <c r="F137">
        <f>SUMIFS(Export!F$3:F$239,Export!$B$3:$B$239,DATA!$B137,Export!$C$3:$C$239,DATA!$C137)</f>
        <v>86</v>
      </c>
      <c r="G137">
        <f>SUMIFS(Export!G$3:G$239,Export!$B$3:$B$239,DATA!$B137,Export!$C$3:$C$239,DATA!$C137)</f>
        <v>0</v>
      </c>
      <c r="H137">
        <f>SUMIFS(Export!H$3:H$239,Export!$B$3:$B$239,DATA!$B137,Export!$C$3:$C$239,DATA!$C137)</f>
        <v>1</v>
      </c>
      <c r="I137">
        <f>SUMIFS(Export!I$3:I$239,Export!$B$3:$B$239,DATA!$B137,Export!$C$3:$C$239,DATA!$C137)</f>
        <v>4</v>
      </c>
      <c r="J137">
        <f>SUMIFS(Export!J$3:J$239,Export!$B$3:$B$239,DATA!$B137,Export!$C$3:$C$239,DATA!$C137)</f>
        <v>388</v>
      </c>
      <c r="K137">
        <f>SUMIFS(Export!K$3:K$239,Export!$B$3:$B$239,DATA!$B137,Export!$C$3:$C$239,DATA!$C137)</f>
        <v>71</v>
      </c>
      <c r="L137">
        <f>SUMIFS(Export!L$3:L$239,Export!$B$3:$B$239,DATA!$B137,Export!$C$3:$C$239,DATA!$C137)</f>
        <v>169</v>
      </c>
      <c r="M137">
        <f>SUMIFS(Export!M$3:M$239,Export!$B$3:$B$239,DATA!$B137,Export!$C$3:$C$239,DATA!$C137)</f>
        <v>148</v>
      </c>
      <c r="N137">
        <f>SUMIFS(Export!N$3:N$239,Export!$B$3:$B$239,DATA!$B137,Export!$C$3:$C$239,DATA!$C137)</f>
        <v>0</v>
      </c>
      <c r="O137">
        <f ca="1">SUMIFS(Export!O$3:O$239,Export!$B$3:$B$239,DATA!$B137,Export!$C$3:$C$239,DATA!$C137)</f>
        <v>0</v>
      </c>
      <c r="P137">
        <f ca="1">SUMIFS(Export!P$3:P$239,Export!$B$3:$B$239,DATA!$B137,Export!$C$3:$C$239,DATA!$C137)</f>
        <v>0</v>
      </c>
    </row>
    <row r="138" spans="1:16" x14ac:dyDescent="0.25">
      <c r="A138" t="s">
        <v>241</v>
      </c>
      <c r="B138" t="s">
        <v>15</v>
      </c>
      <c r="C138" t="s">
        <v>272</v>
      </c>
      <c r="D138">
        <f>SUMIFS(Export!D$3:D$239,Export!$B$3:$B$239,DATA!$B138,Export!$C$3:$C$239,DATA!$C138)</f>
        <v>1413</v>
      </c>
      <c r="E138">
        <f>SUMIFS(Export!E$3:E$239,Export!$B$3:$B$239,DATA!$B138,Export!$C$3:$C$239,DATA!$C138)</f>
        <v>1048</v>
      </c>
      <c r="F138">
        <f>SUMIFS(Export!F$3:F$239,Export!$B$3:$B$239,DATA!$B138,Export!$C$3:$C$239,DATA!$C138)</f>
        <v>365</v>
      </c>
      <c r="G138">
        <f>SUMIFS(Export!G$3:G$239,Export!$B$3:$B$239,DATA!$B138,Export!$C$3:$C$239,DATA!$C138)</f>
        <v>0</v>
      </c>
      <c r="H138">
        <f>SUMIFS(Export!H$3:H$239,Export!$B$3:$B$239,DATA!$B138,Export!$C$3:$C$239,DATA!$C138)</f>
        <v>11</v>
      </c>
      <c r="I138">
        <f>SUMIFS(Export!I$3:I$239,Export!$B$3:$B$239,DATA!$B138,Export!$C$3:$C$239,DATA!$C138)</f>
        <v>0</v>
      </c>
      <c r="J138">
        <f>SUMIFS(Export!J$3:J$239,Export!$B$3:$B$239,DATA!$B138,Export!$C$3:$C$239,DATA!$C138)</f>
        <v>1037</v>
      </c>
      <c r="K138">
        <f>SUMIFS(Export!K$3:K$239,Export!$B$3:$B$239,DATA!$B138,Export!$C$3:$C$239,DATA!$C138)</f>
        <v>222</v>
      </c>
      <c r="L138">
        <f>SUMIFS(Export!L$3:L$239,Export!$B$3:$B$239,DATA!$B138,Export!$C$3:$C$239,DATA!$C138)</f>
        <v>176</v>
      </c>
      <c r="M138">
        <f>SUMIFS(Export!M$3:M$239,Export!$B$3:$B$239,DATA!$B138,Export!$C$3:$C$239,DATA!$C138)</f>
        <v>639</v>
      </c>
      <c r="N138">
        <f>SUMIFS(Export!N$3:N$239,Export!$B$3:$B$239,DATA!$B138,Export!$C$3:$C$239,DATA!$C138)</f>
        <v>0</v>
      </c>
      <c r="O138">
        <f ca="1">SUMIFS(Export!O$3:O$239,Export!$B$3:$B$239,DATA!$B138,Export!$C$3:$C$239,DATA!$C138)</f>
        <v>0</v>
      </c>
      <c r="P138">
        <f ca="1">SUMIFS(Export!P$3:P$239,Export!$B$3:$B$239,DATA!$B138,Export!$C$3:$C$239,DATA!$C138)</f>
        <v>0</v>
      </c>
    </row>
    <row r="139" spans="1:16" x14ac:dyDescent="0.25">
      <c r="A139" t="s">
        <v>241</v>
      </c>
      <c r="B139" t="s">
        <v>15</v>
      </c>
      <c r="C139" t="s">
        <v>271</v>
      </c>
      <c r="D139">
        <f>SUMIFS(Export!D$3:D$239,Export!$B$3:$B$239,DATA!$B139,Export!$C$3:$C$239,DATA!$C139)</f>
        <v>1630</v>
      </c>
      <c r="E139">
        <f>SUMIFS(Export!E$3:E$239,Export!$B$3:$B$239,DATA!$B139,Export!$C$3:$C$239,DATA!$C139)</f>
        <v>1186</v>
      </c>
      <c r="F139">
        <f>SUMIFS(Export!F$3:F$239,Export!$B$3:$B$239,DATA!$B139,Export!$C$3:$C$239,DATA!$C139)</f>
        <v>444</v>
      </c>
      <c r="G139">
        <f>SUMIFS(Export!G$3:G$239,Export!$B$3:$B$239,DATA!$B139,Export!$C$3:$C$239,DATA!$C139)</f>
        <v>0</v>
      </c>
      <c r="H139">
        <f>SUMIFS(Export!H$3:H$239,Export!$B$3:$B$239,DATA!$B139,Export!$C$3:$C$239,DATA!$C139)</f>
        <v>3</v>
      </c>
      <c r="I139">
        <f>SUMIFS(Export!I$3:I$239,Export!$B$3:$B$239,DATA!$B139,Export!$C$3:$C$239,DATA!$C139)</f>
        <v>3</v>
      </c>
      <c r="J139">
        <f>SUMIFS(Export!J$3:J$239,Export!$B$3:$B$239,DATA!$B139,Export!$C$3:$C$239,DATA!$C139)</f>
        <v>1180</v>
      </c>
      <c r="K139">
        <f>SUMIFS(Export!K$3:K$239,Export!$B$3:$B$239,DATA!$B139,Export!$C$3:$C$239,DATA!$C139)</f>
        <v>246</v>
      </c>
      <c r="L139">
        <f>SUMIFS(Export!L$3:L$239,Export!$B$3:$B$239,DATA!$B139,Export!$C$3:$C$239,DATA!$C139)</f>
        <v>197</v>
      </c>
      <c r="M139">
        <f>SUMIFS(Export!M$3:M$239,Export!$B$3:$B$239,DATA!$B139,Export!$C$3:$C$239,DATA!$C139)</f>
        <v>737</v>
      </c>
      <c r="N139">
        <f>SUMIFS(Export!N$3:N$239,Export!$B$3:$B$239,DATA!$B139,Export!$C$3:$C$239,DATA!$C139)</f>
        <v>0</v>
      </c>
      <c r="O139">
        <f ca="1">SUMIFS(Export!O$3:O$239,Export!$B$3:$B$239,DATA!$B139,Export!$C$3:$C$239,DATA!$C139)</f>
        <v>0</v>
      </c>
      <c r="P139">
        <f ca="1">SUMIFS(Export!P$3:P$239,Export!$B$3:$B$239,DATA!$B139,Export!$C$3:$C$239,DATA!$C139)</f>
        <v>0</v>
      </c>
    </row>
    <row r="140" spans="1:16" x14ac:dyDescent="0.25">
      <c r="A140" t="s">
        <v>241</v>
      </c>
      <c r="B140" t="s">
        <v>15</v>
      </c>
      <c r="C140" t="s">
        <v>270</v>
      </c>
      <c r="D140">
        <f>SUMIFS(Export!D$3:D$239,Export!$B$3:$B$239,DATA!$B140,Export!$C$3:$C$239,DATA!$C140)</f>
        <v>1157</v>
      </c>
      <c r="E140">
        <f>SUMIFS(Export!E$3:E$239,Export!$B$3:$B$239,DATA!$B140,Export!$C$3:$C$239,DATA!$C140)</f>
        <v>834</v>
      </c>
      <c r="F140">
        <f>SUMIFS(Export!F$3:F$239,Export!$B$3:$B$239,DATA!$B140,Export!$C$3:$C$239,DATA!$C140)</f>
        <v>323</v>
      </c>
      <c r="G140">
        <f>SUMIFS(Export!G$3:G$239,Export!$B$3:$B$239,DATA!$B140,Export!$C$3:$C$239,DATA!$C140)</f>
        <v>0</v>
      </c>
      <c r="H140">
        <f>SUMIFS(Export!H$3:H$239,Export!$B$3:$B$239,DATA!$B140,Export!$C$3:$C$239,DATA!$C140)</f>
        <v>6</v>
      </c>
      <c r="I140">
        <f>SUMIFS(Export!I$3:I$239,Export!$B$3:$B$239,DATA!$B140,Export!$C$3:$C$239,DATA!$C140)</f>
        <v>4</v>
      </c>
      <c r="J140">
        <f>SUMIFS(Export!J$3:J$239,Export!$B$3:$B$239,DATA!$B140,Export!$C$3:$C$239,DATA!$C140)</f>
        <v>824</v>
      </c>
      <c r="K140">
        <f>SUMIFS(Export!K$3:K$239,Export!$B$3:$B$239,DATA!$B140,Export!$C$3:$C$239,DATA!$C140)</f>
        <v>198</v>
      </c>
      <c r="L140">
        <f>SUMIFS(Export!L$3:L$239,Export!$B$3:$B$239,DATA!$B140,Export!$C$3:$C$239,DATA!$C140)</f>
        <v>84</v>
      </c>
      <c r="M140">
        <f>SUMIFS(Export!M$3:M$239,Export!$B$3:$B$239,DATA!$B140,Export!$C$3:$C$239,DATA!$C140)</f>
        <v>542</v>
      </c>
      <c r="N140">
        <f>SUMIFS(Export!N$3:N$239,Export!$B$3:$B$239,DATA!$B140,Export!$C$3:$C$239,DATA!$C140)</f>
        <v>0</v>
      </c>
      <c r="O140">
        <f ca="1">SUMIFS(Export!O$3:O$239,Export!$B$3:$B$239,DATA!$B140,Export!$C$3:$C$239,DATA!$C140)</f>
        <v>0</v>
      </c>
      <c r="P140">
        <f ca="1">SUMIFS(Export!P$3:P$239,Export!$B$3:$B$239,DATA!$B140,Export!$C$3:$C$239,DATA!$C140)</f>
        <v>0</v>
      </c>
    </row>
    <row r="141" spans="1:16" x14ac:dyDescent="0.25">
      <c r="A141" t="s">
        <v>241</v>
      </c>
      <c r="B141" t="s">
        <v>15</v>
      </c>
      <c r="C141" t="s">
        <v>269</v>
      </c>
      <c r="D141">
        <f>SUMIFS(Export!D$3:D$239,Export!$B$3:$B$239,DATA!$B141,Export!$C$3:$C$239,DATA!$C141)</f>
        <v>1425</v>
      </c>
      <c r="E141">
        <f>SUMIFS(Export!E$3:E$239,Export!$B$3:$B$239,DATA!$B141,Export!$C$3:$C$239,DATA!$C141)</f>
        <v>1066</v>
      </c>
      <c r="F141">
        <f>SUMIFS(Export!F$3:F$239,Export!$B$3:$B$239,DATA!$B141,Export!$C$3:$C$239,DATA!$C141)</f>
        <v>359</v>
      </c>
      <c r="G141">
        <f>SUMIFS(Export!G$3:G$239,Export!$B$3:$B$239,DATA!$B141,Export!$C$3:$C$239,DATA!$C141)</f>
        <v>0</v>
      </c>
      <c r="H141">
        <f>SUMIFS(Export!H$3:H$239,Export!$B$3:$B$239,DATA!$B141,Export!$C$3:$C$239,DATA!$C141)</f>
        <v>5</v>
      </c>
      <c r="I141">
        <f>SUMIFS(Export!I$3:I$239,Export!$B$3:$B$239,DATA!$B141,Export!$C$3:$C$239,DATA!$C141)</f>
        <v>3</v>
      </c>
      <c r="J141">
        <f>SUMIFS(Export!J$3:J$239,Export!$B$3:$B$239,DATA!$B141,Export!$C$3:$C$239,DATA!$C141)</f>
        <v>1058</v>
      </c>
      <c r="K141">
        <f>SUMIFS(Export!K$3:K$239,Export!$B$3:$B$239,DATA!$B141,Export!$C$3:$C$239,DATA!$C141)</f>
        <v>236</v>
      </c>
      <c r="L141">
        <f>SUMIFS(Export!L$3:L$239,Export!$B$3:$B$239,DATA!$B141,Export!$C$3:$C$239,DATA!$C141)</f>
        <v>221</v>
      </c>
      <c r="M141">
        <f>SUMIFS(Export!M$3:M$239,Export!$B$3:$B$239,DATA!$B141,Export!$C$3:$C$239,DATA!$C141)</f>
        <v>601</v>
      </c>
      <c r="N141">
        <f>SUMIFS(Export!N$3:N$239,Export!$B$3:$B$239,DATA!$B141,Export!$C$3:$C$239,DATA!$C141)</f>
        <v>0</v>
      </c>
      <c r="O141">
        <f ca="1">SUMIFS(Export!O$3:O$239,Export!$B$3:$B$239,DATA!$B141,Export!$C$3:$C$239,DATA!$C141)</f>
        <v>0</v>
      </c>
      <c r="P141">
        <f ca="1">SUMIFS(Export!P$3:P$239,Export!$B$3:$B$239,DATA!$B141,Export!$C$3:$C$239,DATA!$C141)</f>
        <v>0</v>
      </c>
    </row>
    <row r="142" spans="1:16" x14ac:dyDescent="0.25">
      <c r="A142" t="s">
        <v>241</v>
      </c>
      <c r="B142" t="s">
        <v>15</v>
      </c>
      <c r="C142" t="s">
        <v>268</v>
      </c>
      <c r="D142">
        <f>SUMIFS(Export!D$3:D$239,Export!$B$3:$B$239,DATA!$B142,Export!$C$3:$C$239,DATA!$C142)</f>
        <v>1248</v>
      </c>
      <c r="E142">
        <f>SUMIFS(Export!E$3:E$239,Export!$B$3:$B$239,DATA!$B142,Export!$C$3:$C$239,DATA!$C142)</f>
        <v>895</v>
      </c>
      <c r="F142">
        <f>SUMIFS(Export!F$3:F$239,Export!$B$3:$B$239,DATA!$B142,Export!$C$3:$C$239,DATA!$C142)</f>
        <v>353</v>
      </c>
      <c r="G142">
        <f>SUMIFS(Export!G$3:G$239,Export!$B$3:$B$239,DATA!$B142,Export!$C$3:$C$239,DATA!$C142)</f>
        <v>0</v>
      </c>
      <c r="H142">
        <f>SUMIFS(Export!H$3:H$239,Export!$B$3:$B$239,DATA!$B142,Export!$C$3:$C$239,DATA!$C142)</f>
        <v>5</v>
      </c>
      <c r="I142">
        <f>SUMIFS(Export!I$3:I$239,Export!$B$3:$B$239,DATA!$B142,Export!$C$3:$C$239,DATA!$C142)</f>
        <v>5</v>
      </c>
      <c r="J142">
        <f>SUMIFS(Export!J$3:J$239,Export!$B$3:$B$239,DATA!$B142,Export!$C$3:$C$239,DATA!$C142)</f>
        <v>885</v>
      </c>
      <c r="K142">
        <f>SUMIFS(Export!K$3:K$239,Export!$B$3:$B$239,DATA!$B142,Export!$C$3:$C$239,DATA!$C142)</f>
        <v>194</v>
      </c>
      <c r="L142">
        <f>SUMIFS(Export!L$3:L$239,Export!$B$3:$B$239,DATA!$B142,Export!$C$3:$C$239,DATA!$C142)</f>
        <v>252</v>
      </c>
      <c r="M142">
        <f>SUMIFS(Export!M$3:M$239,Export!$B$3:$B$239,DATA!$B142,Export!$C$3:$C$239,DATA!$C142)</f>
        <v>439</v>
      </c>
      <c r="N142">
        <f>SUMIFS(Export!N$3:N$239,Export!$B$3:$B$239,DATA!$B142,Export!$C$3:$C$239,DATA!$C142)</f>
        <v>0</v>
      </c>
      <c r="O142">
        <f ca="1">SUMIFS(Export!O$3:O$239,Export!$B$3:$B$239,DATA!$B142,Export!$C$3:$C$239,DATA!$C142)</f>
        <v>0</v>
      </c>
      <c r="P142">
        <f ca="1">SUMIFS(Export!P$3:P$239,Export!$B$3:$B$239,DATA!$B142,Export!$C$3:$C$239,DATA!$C142)</f>
        <v>0</v>
      </c>
    </row>
    <row r="143" spans="1:16" x14ac:dyDescent="0.25">
      <c r="A143" t="s">
        <v>241</v>
      </c>
      <c r="B143" t="s">
        <v>120</v>
      </c>
      <c r="C143" t="s">
        <v>267</v>
      </c>
      <c r="D143">
        <f>SUMIFS(Export!D$3:D$239,Export!$B$3:$B$239,DATA!$B143,Export!$C$3:$C$239,DATA!$C143)</f>
        <v>356</v>
      </c>
      <c r="E143">
        <f>SUMIFS(Export!E$3:E$239,Export!$B$3:$B$239,DATA!$B143,Export!$C$3:$C$239,DATA!$C143)</f>
        <v>263</v>
      </c>
      <c r="F143">
        <f>SUMIFS(Export!F$3:F$239,Export!$B$3:$B$239,DATA!$B143,Export!$C$3:$C$239,DATA!$C143)</f>
        <v>93</v>
      </c>
      <c r="G143">
        <f>SUMIFS(Export!G$3:G$239,Export!$B$3:$B$239,DATA!$B143,Export!$C$3:$C$239,DATA!$C143)</f>
        <v>0</v>
      </c>
      <c r="H143">
        <f>SUMIFS(Export!H$3:H$239,Export!$B$3:$B$239,DATA!$B143,Export!$C$3:$C$239,DATA!$C143)</f>
        <v>1</v>
      </c>
      <c r="I143">
        <f>SUMIFS(Export!I$3:I$239,Export!$B$3:$B$239,DATA!$B143,Export!$C$3:$C$239,DATA!$C143)</f>
        <v>1</v>
      </c>
      <c r="J143">
        <f>SUMIFS(Export!J$3:J$239,Export!$B$3:$B$239,DATA!$B143,Export!$C$3:$C$239,DATA!$C143)</f>
        <v>261</v>
      </c>
      <c r="K143">
        <f>SUMIFS(Export!K$3:K$239,Export!$B$3:$B$239,DATA!$B143,Export!$C$3:$C$239,DATA!$C143)</f>
        <v>50</v>
      </c>
      <c r="L143">
        <f>SUMIFS(Export!L$3:L$239,Export!$B$3:$B$239,DATA!$B143,Export!$C$3:$C$239,DATA!$C143)</f>
        <v>32</v>
      </c>
      <c r="M143">
        <f>SUMIFS(Export!M$3:M$239,Export!$B$3:$B$239,DATA!$B143,Export!$C$3:$C$239,DATA!$C143)</f>
        <v>179</v>
      </c>
      <c r="N143">
        <f>SUMIFS(Export!N$3:N$239,Export!$B$3:$B$239,DATA!$B143,Export!$C$3:$C$239,DATA!$C143)</f>
        <v>0</v>
      </c>
      <c r="O143">
        <f ca="1">SUMIFS(Export!O$3:O$239,Export!$B$3:$B$239,DATA!$B143,Export!$C$3:$C$239,DATA!$C143)</f>
        <v>0</v>
      </c>
      <c r="P143">
        <f ca="1">SUMIFS(Export!P$3:P$239,Export!$B$3:$B$239,DATA!$B143,Export!$C$3:$C$239,DATA!$C143)</f>
        <v>0</v>
      </c>
    </row>
    <row r="144" spans="1:16" x14ac:dyDescent="0.25">
      <c r="A144" t="s">
        <v>241</v>
      </c>
      <c r="B144" t="s">
        <v>120</v>
      </c>
      <c r="C144" t="s">
        <v>266</v>
      </c>
      <c r="D144">
        <f>SUMIFS(Export!D$3:D$239,Export!$B$3:$B$239,DATA!$B144,Export!$C$3:$C$239,DATA!$C144)</f>
        <v>738</v>
      </c>
      <c r="E144">
        <f>SUMIFS(Export!E$3:E$239,Export!$B$3:$B$239,DATA!$B144,Export!$C$3:$C$239,DATA!$C144)</f>
        <v>560</v>
      </c>
      <c r="F144">
        <f>SUMIFS(Export!F$3:F$239,Export!$B$3:$B$239,DATA!$B144,Export!$C$3:$C$239,DATA!$C144)</f>
        <v>178</v>
      </c>
      <c r="G144">
        <f>SUMIFS(Export!G$3:G$239,Export!$B$3:$B$239,DATA!$B144,Export!$C$3:$C$239,DATA!$C144)</f>
        <v>0</v>
      </c>
      <c r="H144">
        <f>SUMIFS(Export!H$3:H$239,Export!$B$3:$B$239,DATA!$B144,Export!$C$3:$C$239,DATA!$C144)</f>
        <v>0</v>
      </c>
      <c r="I144">
        <f>SUMIFS(Export!I$3:I$239,Export!$B$3:$B$239,DATA!$B144,Export!$C$3:$C$239,DATA!$C144)</f>
        <v>3</v>
      </c>
      <c r="J144">
        <f>SUMIFS(Export!J$3:J$239,Export!$B$3:$B$239,DATA!$B144,Export!$C$3:$C$239,DATA!$C144)</f>
        <v>557</v>
      </c>
      <c r="K144">
        <f>SUMIFS(Export!K$3:K$239,Export!$B$3:$B$239,DATA!$B144,Export!$C$3:$C$239,DATA!$C144)</f>
        <v>99</v>
      </c>
      <c r="L144">
        <f>SUMIFS(Export!L$3:L$239,Export!$B$3:$B$239,DATA!$B144,Export!$C$3:$C$239,DATA!$C144)</f>
        <v>132</v>
      </c>
      <c r="M144">
        <f>SUMIFS(Export!M$3:M$239,Export!$B$3:$B$239,DATA!$B144,Export!$C$3:$C$239,DATA!$C144)</f>
        <v>326</v>
      </c>
      <c r="N144">
        <f>SUMIFS(Export!N$3:N$239,Export!$B$3:$B$239,DATA!$B144,Export!$C$3:$C$239,DATA!$C144)</f>
        <v>0</v>
      </c>
      <c r="O144">
        <f ca="1">SUMIFS(Export!O$3:O$239,Export!$B$3:$B$239,DATA!$B144,Export!$C$3:$C$239,DATA!$C144)</f>
        <v>0</v>
      </c>
      <c r="P144">
        <f ca="1">SUMIFS(Export!P$3:P$239,Export!$B$3:$B$239,DATA!$B144,Export!$C$3:$C$239,DATA!$C144)</f>
        <v>0</v>
      </c>
    </row>
    <row r="145" spans="1:16" x14ac:dyDescent="0.25">
      <c r="A145" t="s">
        <v>241</v>
      </c>
      <c r="B145" t="s">
        <v>120</v>
      </c>
      <c r="C145" t="s">
        <v>265</v>
      </c>
      <c r="D145">
        <f>SUMIFS(Export!D$3:D$239,Export!$B$3:$B$239,DATA!$B145,Export!$C$3:$C$239,DATA!$C145)</f>
        <v>1546</v>
      </c>
      <c r="E145">
        <f>SUMIFS(Export!E$3:E$239,Export!$B$3:$B$239,DATA!$B145,Export!$C$3:$C$239,DATA!$C145)</f>
        <v>1088</v>
      </c>
      <c r="F145">
        <f>SUMIFS(Export!F$3:F$239,Export!$B$3:$B$239,DATA!$B145,Export!$C$3:$C$239,DATA!$C145)</f>
        <v>458</v>
      </c>
      <c r="G145">
        <f>SUMIFS(Export!G$3:G$239,Export!$B$3:$B$239,DATA!$B145,Export!$C$3:$C$239,DATA!$C145)</f>
        <v>0</v>
      </c>
      <c r="H145">
        <f>SUMIFS(Export!H$3:H$239,Export!$B$3:$B$239,DATA!$B145,Export!$C$3:$C$239,DATA!$C145)</f>
        <v>20</v>
      </c>
      <c r="I145">
        <f>SUMIFS(Export!I$3:I$239,Export!$B$3:$B$239,DATA!$B145,Export!$C$3:$C$239,DATA!$C145)</f>
        <v>19</v>
      </c>
      <c r="J145">
        <f>SUMIFS(Export!J$3:J$239,Export!$B$3:$B$239,DATA!$B145,Export!$C$3:$C$239,DATA!$C145)</f>
        <v>1049</v>
      </c>
      <c r="K145">
        <f>SUMIFS(Export!K$3:K$239,Export!$B$3:$B$239,DATA!$B145,Export!$C$3:$C$239,DATA!$C145)</f>
        <v>168</v>
      </c>
      <c r="L145">
        <f>SUMIFS(Export!L$3:L$239,Export!$B$3:$B$239,DATA!$B145,Export!$C$3:$C$239,DATA!$C145)</f>
        <v>136</v>
      </c>
      <c r="M145">
        <f>SUMIFS(Export!M$3:M$239,Export!$B$3:$B$239,DATA!$B145,Export!$C$3:$C$239,DATA!$C145)</f>
        <v>745</v>
      </c>
      <c r="N145">
        <f>SUMIFS(Export!N$3:N$239,Export!$B$3:$B$239,DATA!$B145,Export!$C$3:$C$239,DATA!$C145)</f>
        <v>0</v>
      </c>
      <c r="O145">
        <f ca="1">SUMIFS(Export!O$3:O$239,Export!$B$3:$B$239,DATA!$B145,Export!$C$3:$C$239,DATA!$C145)</f>
        <v>0</v>
      </c>
      <c r="P145">
        <f ca="1">SUMIFS(Export!P$3:P$239,Export!$B$3:$B$239,DATA!$B145,Export!$C$3:$C$239,DATA!$C145)</f>
        <v>0</v>
      </c>
    </row>
    <row r="146" spans="1:16" x14ac:dyDescent="0.25">
      <c r="A146" t="s">
        <v>241</v>
      </c>
      <c r="B146" t="s">
        <v>120</v>
      </c>
      <c r="C146" t="s">
        <v>264</v>
      </c>
      <c r="D146">
        <f>SUMIFS(Export!D$3:D$239,Export!$B$3:$B$239,DATA!$B146,Export!$C$3:$C$239,DATA!$C146)</f>
        <v>820</v>
      </c>
      <c r="E146">
        <f>SUMIFS(Export!E$3:E$239,Export!$B$3:$B$239,DATA!$B146,Export!$C$3:$C$239,DATA!$C146)</f>
        <v>612</v>
      </c>
      <c r="F146">
        <f>SUMIFS(Export!F$3:F$239,Export!$B$3:$B$239,DATA!$B146,Export!$C$3:$C$239,DATA!$C146)</f>
        <v>208</v>
      </c>
      <c r="G146">
        <f>SUMIFS(Export!G$3:G$239,Export!$B$3:$B$239,DATA!$B146,Export!$C$3:$C$239,DATA!$C146)</f>
        <v>0</v>
      </c>
      <c r="H146">
        <f>SUMIFS(Export!H$3:H$239,Export!$B$3:$B$239,DATA!$B146,Export!$C$3:$C$239,DATA!$C146)</f>
        <v>1</v>
      </c>
      <c r="I146">
        <f>SUMIFS(Export!I$3:I$239,Export!$B$3:$B$239,DATA!$B146,Export!$C$3:$C$239,DATA!$C146)</f>
        <v>1</v>
      </c>
      <c r="J146">
        <f>SUMIFS(Export!J$3:J$239,Export!$B$3:$B$239,DATA!$B146,Export!$C$3:$C$239,DATA!$C146)</f>
        <v>610</v>
      </c>
      <c r="K146">
        <f>SUMIFS(Export!K$3:K$239,Export!$B$3:$B$239,DATA!$B146,Export!$C$3:$C$239,DATA!$C146)</f>
        <v>191</v>
      </c>
      <c r="L146">
        <f>SUMIFS(Export!L$3:L$239,Export!$B$3:$B$239,DATA!$B146,Export!$C$3:$C$239,DATA!$C146)</f>
        <v>158</v>
      </c>
      <c r="M146">
        <f>SUMIFS(Export!M$3:M$239,Export!$B$3:$B$239,DATA!$B146,Export!$C$3:$C$239,DATA!$C146)</f>
        <v>261</v>
      </c>
      <c r="N146">
        <f>SUMIFS(Export!N$3:N$239,Export!$B$3:$B$239,DATA!$B146,Export!$C$3:$C$239,DATA!$C146)</f>
        <v>0</v>
      </c>
      <c r="O146">
        <f ca="1">SUMIFS(Export!O$3:O$239,Export!$B$3:$B$239,DATA!$B146,Export!$C$3:$C$239,DATA!$C146)</f>
        <v>0</v>
      </c>
      <c r="P146">
        <f ca="1">SUMIFS(Export!P$3:P$239,Export!$B$3:$B$239,DATA!$B146,Export!$C$3:$C$239,DATA!$C146)</f>
        <v>0</v>
      </c>
    </row>
    <row r="147" spans="1:16" x14ac:dyDescent="0.25">
      <c r="A147" t="s">
        <v>241</v>
      </c>
      <c r="B147" t="s">
        <v>120</v>
      </c>
      <c r="C147" t="s">
        <v>263</v>
      </c>
      <c r="D147">
        <f>SUMIFS(Export!D$3:D$239,Export!$B$3:$B$239,DATA!$B147,Export!$C$3:$C$239,DATA!$C147)</f>
        <v>420</v>
      </c>
      <c r="E147">
        <f>SUMIFS(Export!E$3:E$239,Export!$B$3:$B$239,DATA!$B147,Export!$C$3:$C$239,DATA!$C147)</f>
        <v>302</v>
      </c>
      <c r="F147">
        <f>SUMIFS(Export!F$3:F$239,Export!$B$3:$B$239,DATA!$B147,Export!$C$3:$C$239,DATA!$C147)</f>
        <v>118</v>
      </c>
      <c r="G147">
        <f>SUMIFS(Export!G$3:G$239,Export!$B$3:$B$239,DATA!$B147,Export!$C$3:$C$239,DATA!$C147)</f>
        <v>0</v>
      </c>
      <c r="H147">
        <f>SUMIFS(Export!H$3:H$239,Export!$B$3:$B$239,DATA!$B147,Export!$C$3:$C$239,DATA!$C147)</f>
        <v>0</v>
      </c>
      <c r="I147">
        <f>SUMIFS(Export!I$3:I$239,Export!$B$3:$B$239,DATA!$B147,Export!$C$3:$C$239,DATA!$C147)</f>
        <v>4</v>
      </c>
      <c r="J147">
        <f>SUMIFS(Export!J$3:J$239,Export!$B$3:$B$239,DATA!$B147,Export!$C$3:$C$239,DATA!$C147)</f>
        <v>298</v>
      </c>
      <c r="K147">
        <f>SUMIFS(Export!K$3:K$239,Export!$B$3:$B$239,DATA!$B147,Export!$C$3:$C$239,DATA!$C147)</f>
        <v>70</v>
      </c>
      <c r="L147">
        <f>SUMIFS(Export!L$3:L$239,Export!$B$3:$B$239,DATA!$B147,Export!$C$3:$C$239,DATA!$C147)</f>
        <v>51</v>
      </c>
      <c r="M147">
        <f>SUMIFS(Export!M$3:M$239,Export!$B$3:$B$239,DATA!$B147,Export!$C$3:$C$239,DATA!$C147)</f>
        <v>177</v>
      </c>
      <c r="N147">
        <f>SUMIFS(Export!N$3:N$239,Export!$B$3:$B$239,DATA!$B147,Export!$C$3:$C$239,DATA!$C147)</f>
        <v>0</v>
      </c>
      <c r="O147">
        <f ca="1">SUMIFS(Export!O$3:O$239,Export!$B$3:$B$239,DATA!$B147,Export!$C$3:$C$239,DATA!$C147)</f>
        <v>0</v>
      </c>
      <c r="P147">
        <f ca="1">SUMIFS(Export!P$3:P$239,Export!$B$3:$B$239,DATA!$B147,Export!$C$3:$C$239,DATA!$C147)</f>
        <v>0</v>
      </c>
    </row>
    <row r="148" spans="1:16" x14ac:dyDescent="0.25">
      <c r="A148" t="s">
        <v>241</v>
      </c>
      <c r="B148" t="s">
        <v>120</v>
      </c>
      <c r="C148" t="s">
        <v>262</v>
      </c>
      <c r="D148">
        <f>SUMIFS(Export!D$3:D$239,Export!$B$3:$B$239,DATA!$B148,Export!$C$3:$C$239,DATA!$C148)</f>
        <v>486</v>
      </c>
      <c r="E148">
        <f>SUMIFS(Export!E$3:E$239,Export!$B$3:$B$239,DATA!$B148,Export!$C$3:$C$239,DATA!$C148)</f>
        <v>382</v>
      </c>
      <c r="F148">
        <f>SUMIFS(Export!F$3:F$239,Export!$B$3:$B$239,DATA!$B148,Export!$C$3:$C$239,DATA!$C148)</f>
        <v>104</v>
      </c>
      <c r="G148">
        <f>SUMIFS(Export!G$3:G$239,Export!$B$3:$B$239,DATA!$B148,Export!$C$3:$C$239,DATA!$C148)</f>
        <v>0</v>
      </c>
      <c r="H148">
        <f>SUMIFS(Export!H$3:H$239,Export!$B$3:$B$239,DATA!$B148,Export!$C$3:$C$239,DATA!$C148)</f>
        <v>3</v>
      </c>
      <c r="I148">
        <f>SUMIFS(Export!I$3:I$239,Export!$B$3:$B$239,DATA!$B148,Export!$C$3:$C$239,DATA!$C148)</f>
        <v>2</v>
      </c>
      <c r="J148">
        <f>SUMIFS(Export!J$3:J$239,Export!$B$3:$B$239,DATA!$B148,Export!$C$3:$C$239,DATA!$C148)</f>
        <v>377</v>
      </c>
      <c r="K148">
        <f>SUMIFS(Export!K$3:K$239,Export!$B$3:$B$239,DATA!$B148,Export!$C$3:$C$239,DATA!$C148)</f>
        <v>53</v>
      </c>
      <c r="L148">
        <f>SUMIFS(Export!L$3:L$239,Export!$B$3:$B$239,DATA!$B148,Export!$C$3:$C$239,DATA!$C148)</f>
        <v>108</v>
      </c>
      <c r="M148">
        <f>SUMIFS(Export!M$3:M$239,Export!$B$3:$B$239,DATA!$B148,Export!$C$3:$C$239,DATA!$C148)</f>
        <v>216</v>
      </c>
      <c r="N148">
        <f>SUMIFS(Export!N$3:N$239,Export!$B$3:$B$239,DATA!$B148,Export!$C$3:$C$239,DATA!$C148)</f>
        <v>0</v>
      </c>
      <c r="O148">
        <f ca="1">SUMIFS(Export!O$3:O$239,Export!$B$3:$B$239,DATA!$B148,Export!$C$3:$C$239,DATA!$C148)</f>
        <v>0</v>
      </c>
      <c r="P148">
        <f ca="1">SUMIFS(Export!P$3:P$239,Export!$B$3:$B$239,DATA!$B148,Export!$C$3:$C$239,DATA!$C148)</f>
        <v>0</v>
      </c>
    </row>
    <row r="149" spans="1:16" x14ac:dyDescent="0.25">
      <c r="A149" t="s">
        <v>241</v>
      </c>
      <c r="B149" t="s">
        <v>120</v>
      </c>
      <c r="C149" t="s">
        <v>261</v>
      </c>
      <c r="D149">
        <f>SUMIFS(Export!D$3:D$239,Export!$B$3:$B$239,DATA!$B149,Export!$C$3:$C$239,DATA!$C149)</f>
        <v>518</v>
      </c>
      <c r="E149">
        <f>SUMIFS(Export!E$3:E$239,Export!$B$3:$B$239,DATA!$B149,Export!$C$3:$C$239,DATA!$C149)</f>
        <v>403</v>
      </c>
      <c r="F149">
        <f>SUMIFS(Export!F$3:F$239,Export!$B$3:$B$239,DATA!$B149,Export!$C$3:$C$239,DATA!$C149)</f>
        <v>115</v>
      </c>
      <c r="G149">
        <f>SUMIFS(Export!G$3:G$239,Export!$B$3:$B$239,DATA!$B149,Export!$C$3:$C$239,DATA!$C149)</f>
        <v>0</v>
      </c>
      <c r="H149">
        <f>SUMIFS(Export!H$3:H$239,Export!$B$3:$B$239,DATA!$B149,Export!$C$3:$C$239,DATA!$C149)</f>
        <v>0</v>
      </c>
      <c r="I149">
        <f>SUMIFS(Export!I$3:I$239,Export!$B$3:$B$239,DATA!$B149,Export!$C$3:$C$239,DATA!$C149)</f>
        <v>2</v>
      </c>
      <c r="J149">
        <f>SUMIFS(Export!J$3:J$239,Export!$B$3:$B$239,DATA!$B149,Export!$C$3:$C$239,DATA!$C149)</f>
        <v>401</v>
      </c>
      <c r="K149">
        <f>SUMIFS(Export!K$3:K$239,Export!$B$3:$B$239,DATA!$B149,Export!$C$3:$C$239,DATA!$C149)</f>
        <v>91</v>
      </c>
      <c r="L149">
        <f>SUMIFS(Export!L$3:L$239,Export!$B$3:$B$239,DATA!$B149,Export!$C$3:$C$239,DATA!$C149)</f>
        <v>59</v>
      </c>
      <c r="M149">
        <f>SUMIFS(Export!M$3:M$239,Export!$B$3:$B$239,DATA!$B149,Export!$C$3:$C$239,DATA!$C149)</f>
        <v>251</v>
      </c>
      <c r="N149">
        <f>SUMIFS(Export!N$3:N$239,Export!$B$3:$B$239,DATA!$B149,Export!$C$3:$C$239,DATA!$C149)</f>
        <v>0</v>
      </c>
      <c r="O149">
        <f ca="1">SUMIFS(Export!O$3:O$239,Export!$B$3:$B$239,DATA!$B149,Export!$C$3:$C$239,DATA!$C149)</f>
        <v>0</v>
      </c>
      <c r="P149">
        <f ca="1">SUMIFS(Export!P$3:P$239,Export!$B$3:$B$239,DATA!$B149,Export!$C$3:$C$239,DATA!$C149)</f>
        <v>0</v>
      </c>
    </row>
    <row r="150" spans="1:16" x14ac:dyDescent="0.25">
      <c r="A150" t="s">
        <v>241</v>
      </c>
      <c r="B150" t="s">
        <v>120</v>
      </c>
      <c r="C150" t="s">
        <v>260</v>
      </c>
      <c r="D150">
        <f>SUMIFS(Export!D$3:D$239,Export!$B$3:$B$239,DATA!$B150,Export!$C$3:$C$239,DATA!$C150)</f>
        <v>340</v>
      </c>
      <c r="E150">
        <f>SUMIFS(Export!E$3:E$239,Export!$B$3:$B$239,DATA!$B150,Export!$C$3:$C$239,DATA!$C150)</f>
        <v>264</v>
      </c>
      <c r="F150">
        <f>SUMIFS(Export!F$3:F$239,Export!$B$3:$B$239,DATA!$B150,Export!$C$3:$C$239,DATA!$C150)</f>
        <v>76</v>
      </c>
      <c r="G150">
        <f>SUMIFS(Export!G$3:G$239,Export!$B$3:$B$239,DATA!$B150,Export!$C$3:$C$239,DATA!$C150)</f>
        <v>0</v>
      </c>
      <c r="H150">
        <f>SUMIFS(Export!H$3:H$239,Export!$B$3:$B$239,DATA!$B150,Export!$C$3:$C$239,DATA!$C150)</f>
        <v>0</v>
      </c>
      <c r="I150">
        <f>SUMIFS(Export!I$3:I$239,Export!$B$3:$B$239,DATA!$B150,Export!$C$3:$C$239,DATA!$C150)</f>
        <v>1</v>
      </c>
      <c r="J150">
        <f>SUMIFS(Export!J$3:J$239,Export!$B$3:$B$239,DATA!$B150,Export!$C$3:$C$239,DATA!$C150)</f>
        <v>263</v>
      </c>
      <c r="K150">
        <f>SUMIFS(Export!K$3:K$239,Export!$B$3:$B$239,DATA!$B150,Export!$C$3:$C$239,DATA!$C150)</f>
        <v>44</v>
      </c>
      <c r="L150">
        <f>SUMIFS(Export!L$3:L$239,Export!$B$3:$B$239,DATA!$B150,Export!$C$3:$C$239,DATA!$C150)</f>
        <v>42</v>
      </c>
      <c r="M150">
        <f>SUMIFS(Export!M$3:M$239,Export!$B$3:$B$239,DATA!$B150,Export!$C$3:$C$239,DATA!$C150)</f>
        <v>177</v>
      </c>
      <c r="N150">
        <f>SUMIFS(Export!N$3:N$239,Export!$B$3:$B$239,DATA!$B150,Export!$C$3:$C$239,DATA!$C150)</f>
        <v>0</v>
      </c>
      <c r="O150">
        <f ca="1">SUMIFS(Export!O$3:O$239,Export!$B$3:$B$239,DATA!$B150,Export!$C$3:$C$239,DATA!$C150)</f>
        <v>0</v>
      </c>
      <c r="P150">
        <f ca="1">SUMIFS(Export!P$3:P$239,Export!$B$3:$B$239,DATA!$B150,Export!$C$3:$C$239,DATA!$C150)</f>
        <v>0</v>
      </c>
    </row>
    <row r="151" spans="1:16" x14ac:dyDescent="0.25">
      <c r="A151" t="s">
        <v>241</v>
      </c>
      <c r="B151" t="s">
        <v>121</v>
      </c>
      <c r="C151">
        <v>1</v>
      </c>
      <c r="D151">
        <f>SUMIFS(Export!D$3:D$239,Export!$B$3:$B$239,DATA!$B151,Export!$C$3:$C$239,DATA!$C151)</f>
        <v>1038</v>
      </c>
      <c r="E151">
        <f>SUMIFS(Export!E$3:E$239,Export!$B$3:$B$239,DATA!$B151,Export!$C$3:$C$239,DATA!$C151)</f>
        <v>949</v>
      </c>
      <c r="F151">
        <f>SUMIFS(Export!F$3:F$239,Export!$B$3:$B$239,DATA!$B151,Export!$C$3:$C$239,DATA!$C151)</f>
        <v>89</v>
      </c>
      <c r="G151">
        <f>SUMIFS(Export!G$3:G$239,Export!$B$3:$B$239,DATA!$B151,Export!$C$3:$C$239,DATA!$C151)</f>
        <v>0</v>
      </c>
      <c r="H151">
        <f>SUMIFS(Export!H$3:H$239,Export!$B$3:$B$239,DATA!$B151,Export!$C$3:$C$239,DATA!$C151)</f>
        <v>6</v>
      </c>
      <c r="I151">
        <f>SUMIFS(Export!I$3:I$239,Export!$B$3:$B$239,DATA!$B151,Export!$C$3:$C$239,DATA!$C151)</f>
        <v>6</v>
      </c>
      <c r="J151">
        <f>SUMIFS(Export!J$3:J$239,Export!$B$3:$B$239,DATA!$B151,Export!$C$3:$C$239,DATA!$C151)</f>
        <v>937</v>
      </c>
      <c r="K151">
        <f>SUMIFS(Export!K$3:K$239,Export!$B$3:$B$239,DATA!$B151,Export!$C$3:$C$239,DATA!$C151)</f>
        <v>62</v>
      </c>
      <c r="L151">
        <f>SUMIFS(Export!L$3:L$239,Export!$B$3:$B$239,DATA!$B151,Export!$C$3:$C$239,DATA!$C151)</f>
        <v>448</v>
      </c>
      <c r="M151">
        <f>SUMIFS(Export!M$3:M$239,Export!$B$3:$B$239,DATA!$B151,Export!$C$3:$C$239,DATA!$C151)</f>
        <v>427</v>
      </c>
      <c r="N151">
        <f>SUMIFS(Export!N$3:N$239,Export!$B$3:$B$239,DATA!$B151,Export!$C$3:$C$239,DATA!$C151)</f>
        <v>0</v>
      </c>
      <c r="O151">
        <f ca="1">SUMIFS(Export!O$3:O$239,Export!$B$3:$B$239,DATA!$B151,Export!$C$3:$C$239,DATA!$C151)</f>
        <v>0</v>
      </c>
      <c r="P151">
        <f ca="1">SUMIFS(Export!P$3:P$239,Export!$B$3:$B$239,DATA!$B151,Export!$C$3:$C$239,DATA!$C151)</f>
        <v>0</v>
      </c>
    </row>
    <row r="152" spans="1:16" x14ac:dyDescent="0.25">
      <c r="A152" t="s">
        <v>241</v>
      </c>
      <c r="B152" t="s">
        <v>251</v>
      </c>
      <c r="C152" t="s">
        <v>259</v>
      </c>
      <c r="D152">
        <f>SUMIFS(Export!D$3:D$239,Export!$B$3:$B$239,DATA!$B152,Export!$C$3:$C$239,DATA!$C152)</f>
        <v>1114</v>
      </c>
      <c r="E152">
        <f>SUMIFS(Export!E$3:E$239,Export!$B$3:$B$239,DATA!$B152,Export!$C$3:$C$239,DATA!$C152)</f>
        <v>817</v>
      </c>
      <c r="F152">
        <f>SUMIFS(Export!F$3:F$239,Export!$B$3:$B$239,DATA!$B152,Export!$C$3:$C$239,DATA!$C152)</f>
        <v>297</v>
      </c>
      <c r="G152">
        <f>SUMIFS(Export!G$3:G$239,Export!$B$3:$B$239,DATA!$B152,Export!$C$3:$C$239,DATA!$C152)</f>
        <v>0</v>
      </c>
      <c r="H152">
        <f>SUMIFS(Export!H$3:H$239,Export!$B$3:$B$239,DATA!$B152,Export!$C$3:$C$239,DATA!$C152)</f>
        <v>6</v>
      </c>
      <c r="I152">
        <f>SUMIFS(Export!I$3:I$239,Export!$B$3:$B$239,DATA!$B152,Export!$C$3:$C$239,DATA!$C152)</f>
        <v>7</v>
      </c>
      <c r="J152">
        <f>SUMIFS(Export!J$3:J$239,Export!$B$3:$B$239,DATA!$B152,Export!$C$3:$C$239,DATA!$C152)</f>
        <v>804</v>
      </c>
      <c r="K152">
        <f>SUMIFS(Export!K$3:K$239,Export!$B$3:$B$239,DATA!$B152,Export!$C$3:$C$239,DATA!$C152)</f>
        <v>114</v>
      </c>
      <c r="L152">
        <f>SUMIFS(Export!L$3:L$239,Export!$B$3:$B$239,DATA!$B152,Export!$C$3:$C$239,DATA!$C152)</f>
        <v>333</v>
      </c>
      <c r="M152">
        <f>SUMIFS(Export!M$3:M$239,Export!$B$3:$B$239,DATA!$B152,Export!$C$3:$C$239,DATA!$C152)</f>
        <v>357</v>
      </c>
      <c r="N152">
        <f>SUMIFS(Export!N$3:N$239,Export!$B$3:$B$239,DATA!$B152,Export!$C$3:$C$239,DATA!$C152)</f>
        <v>0</v>
      </c>
      <c r="O152">
        <f ca="1">SUMIFS(Export!O$3:O$239,Export!$B$3:$B$239,DATA!$B152,Export!$C$3:$C$239,DATA!$C152)</f>
        <v>0</v>
      </c>
      <c r="P152">
        <f ca="1">SUMIFS(Export!P$3:P$239,Export!$B$3:$B$239,DATA!$B152,Export!$C$3:$C$239,DATA!$C152)</f>
        <v>0</v>
      </c>
    </row>
    <row r="153" spans="1:16" x14ac:dyDescent="0.25">
      <c r="A153" t="s">
        <v>241</v>
      </c>
      <c r="B153" t="s">
        <v>251</v>
      </c>
      <c r="C153" t="s">
        <v>258</v>
      </c>
      <c r="D153">
        <f>SUMIFS(Export!D$3:D$239,Export!$B$3:$B$239,DATA!$B153,Export!$C$3:$C$239,DATA!$C153)</f>
        <v>530</v>
      </c>
      <c r="E153">
        <f>SUMIFS(Export!E$3:E$239,Export!$B$3:$B$239,DATA!$B153,Export!$C$3:$C$239,DATA!$C153)</f>
        <v>397</v>
      </c>
      <c r="F153">
        <f>SUMIFS(Export!F$3:F$239,Export!$B$3:$B$239,DATA!$B153,Export!$C$3:$C$239,DATA!$C153)</f>
        <v>133</v>
      </c>
      <c r="G153">
        <f>SUMIFS(Export!G$3:G$239,Export!$B$3:$B$239,DATA!$B153,Export!$C$3:$C$239,DATA!$C153)</f>
        <v>0</v>
      </c>
      <c r="H153">
        <f>SUMIFS(Export!H$3:H$239,Export!$B$3:$B$239,DATA!$B153,Export!$C$3:$C$239,DATA!$C153)</f>
        <v>5</v>
      </c>
      <c r="I153">
        <f>SUMIFS(Export!I$3:I$239,Export!$B$3:$B$239,DATA!$B153,Export!$C$3:$C$239,DATA!$C153)</f>
        <v>3</v>
      </c>
      <c r="J153">
        <f>SUMIFS(Export!J$3:J$239,Export!$B$3:$B$239,DATA!$B153,Export!$C$3:$C$239,DATA!$C153)</f>
        <v>389</v>
      </c>
      <c r="K153">
        <f>SUMIFS(Export!K$3:K$239,Export!$B$3:$B$239,DATA!$B153,Export!$C$3:$C$239,DATA!$C153)</f>
        <v>162</v>
      </c>
      <c r="L153">
        <f>SUMIFS(Export!L$3:L$239,Export!$B$3:$B$239,DATA!$B153,Export!$C$3:$C$239,DATA!$C153)</f>
        <v>94</v>
      </c>
      <c r="M153">
        <f>SUMIFS(Export!M$3:M$239,Export!$B$3:$B$239,DATA!$B153,Export!$C$3:$C$239,DATA!$C153)</f>
        <v>133</v>
      </c>
      <c r="N153">
        <f>SUMIFS(Export!N$3:N$239,Export!$B$3:$B$239,DATA!$B153,Export!$C$3:$C$239,DATA!$C153)</f>
        <v>0</v>
      </c>
      <c r="O153">
        <f ca="1">SUMIFS(Export!O$3:O$239,Export!$B$3:$B$239,DATA!$B153,Export!$C$3:$C$239,DATA!$C153)</f>
        <v>0</v>
      </c>
      <c r="P153">
        <f ca="1">SUMIFS(Export!P$3:P$239,Export!$B$3:$B$239,DATA!$B153,Export!$C$3:$C$239,DATA!$C153)</f>
        <v>0</v>
      </c>
    </row>
    <row r="154" spans="1:16" x14ac:dyDescent="0.25">
      <c r="A154" t="s">
        <v>241</v>
      </c>
      <c r="B154" t="s">
        <v>251</v>
      </c>
      <c r="C154" t="s">
        <v>257</v>
      </c>
      <c r="D154">
        <f>SUMIFS(Export!D$3:D$239,Export!$B$3:$B$239,DATA!$B154,Export!$C$3:$C$239,DATA!$C154)</f>
        <v>452</v>
      </c>
      <c r="E154">
        <f>SUMIFS(Export!E$3:E$239,Export!$B$3:$B$239,DATA!$B154,Export!$C$3:$C$239,DATA!$C154)</f>
        <v>334</v>
      </c>
      <c r="F154">
        <f>SUMIFS(Export!F$3:F$239,Export!$B$3:$B$239,DATA!$B154,Export!$C$3:$C$239,DATA!$C154)</f>
        <v>118</v>
      </c>
      <c r="G154">
        <f>SUMIFS(Export!G$3:G$239,Export!$B$3:$B$239,DATA!$B154,Export!$C$3:$C$239,DATA!$C154)</f>
        <v>0</v>
      </c>
      <c r="H154">
        <f>SUMIFS(Export!H$3:H$239,Export!$B$3:$B$239,DATA!$B154,Export!$C$3:$C$239,DATA!$C154)</f>
        <v>4</v>
      </c>
      <c r="I154">
        <f>SUMIFS(Export!I$3:I$239,Export!$B$3:$B$239,DATA!$B154,Export!$C$3:$C$239,DATA!$C154)</f>
        <v>0</v>
      </c>
      <c r="J154">
        <f>SUMIFS(Export!J$3:J$239,Export!$B$3:$B$239,DATA!$B154,Export!$C$3:$C$239,DATA!$C154)</f>
        <v>330</v>
      </c>
      <c r="K154">
        <f>SUMIFS(Export!K$3:K$239,Export!$B$3:$B$239,DATA!$B154,Export!$C$3:$C$239,DATA!$C154)</f>
        <v>50</v>
      </c>
      <c r="L154">
        <f>SUMIFS(Export!L$3:L$239,Export!$B$3:$B$239,DATA!$B154,Export!$C$3:$C$239,DATA!$C154)</f>
        <v>110</v>
      </c>
      <c r="M154">
        <f>SUMIFS(Export!M$3:M$239,Export!$B$3:$B$239,DATA!$B154,Export!$C$3:$C$239,DATA!$C154)</f>
        <v>170</v>
      </c>
      <c r="N154">
        <f>SUMIFS(Export!N$3:N$239,Export!$B$3:$B$239,DATA!$B154,Export!$C$3:$C$239,DATA!$C154)</f>
        <v>0</v>
      </c>
      <c r="O154">
        <f ca="1">SUMIFS(Export!O$3:O$239,Export!$B$3:$B$239,DATA!$B154,Export!$C$3:$C$239,DATA!$C154)</f>
        <v>0</v>
      </c>
      <c r="P154">
        <f ca="1">SUMIFS(Export!P$3:P$239,Export!$B$3:$B$239,DATA!$B154,Export!$C$3:$C$239,DATA!$C154)</f>
        <v>0</v>
      </c>
    </row>
    <row r="155" spans="1:16" x14ac:dyDescent="0.25">
      <c r="A155" t="s">
        <v>241</v>
      </c>
      <c r="B155" t="s">
        <v>251</v>
      </c>
      <c r="C155" t="s">
        <v>256</v>
      </c>
      <c r="D155">
        <f>SUMIFS(Export!D$3:D$239,Export!$B$3:$B$239,DATA!$B155,Export!$C$3:$C$239,DATA!$C155)</f>
        <v>456</v>
      </c>
      <c r="E155">
        <f>SUMIFS(Export!E$3:E$239,Export!$B$3:$B$239,DATA!$B155,Export!$C$3:$C$239,DATA!$C155)</f>
        <v>323</v>
      </c>
      <c r="F155">
        <f>SUMIFS(Export!F$3:F$239,Export!$B$3:$B$239,DATA!$B155,Export!$C$3:$C$239,DATA!$C155)</f>
        <v>133</v>
      </c>
      <c r="G155">
        <f>SUMIFS(Export!G$3:G$239,Export!$B$3:$B$239,DATA!$B155,Export!$C$3:$C$239,DATA!$C155)</f>
        <v>0</v>
      </c>
      <c r="H155">
        <f>SUMIFS(Export!H$3:H$239,Export!$B$3:$B$239,DATA!$B155,Export!$C$3:$C$239,DATA!$C155)</f>
        <v>5</v>
      </c>
      <c r="I155">
        <f>SUMIFS(Export!I$3:I$239,Export!$B$3:$B$239,DATA!$B155,Export!$C$3:$C$239,DATA!$C155)</f>
        <v>4</v>
      </c>
      <c r="J155">
        <f>SUMIFS(Export!J$3:J$239,Export!$B$3:$B$239,DATA!$B155,Export!$C$3:$C$239,DATA!$C155)</f>
        <v>314</v>
      </c>
      <c r="K155">
        <f>SUMIFS(Export!K$3:K$239,Export!$B$3:$B$239,DATA!$B155,Export!$C$3:$C$239,DATA!$C155)</f>
        <v>114</v>
      </c>
      <c r="L155">
        <f>SUMIFS(Export!L$3:L$239,Export!$B$3:$B$239,DATA!$B155,Export!$C$3:$C$239,DATA!$C155)</f>
        <v>109</v>
      </c>
      <c r="M155">
        <f>SUMIFS(Export!M$3:M$239,Export!$B$3:$B$239,DATA!$B155,Export!$C$3:$C$239,DATA!$C155)</f>
        <v>91</v>
      </c>
      <c r="N155">
        <f>SUMIFS(Export!N$3:N$239,Export!$B$3:$B$239,DATA!$B155,Export!$C$3:$C$239,DATA!$C155)</f>
        <v>0</v>
      </c>
      <c r="O155">
        <f ca="1">SUMIFS(Export!O$3:O$239,Export!$B$3:$B$239,DATA!$B155,Export!$C$3:$C$239,DATA!$C155)</f>
        <v>0</v>
      </c>
      <c r="P155">
        <f ca="1">SUMIFS(Export!P$3:P$239,Export!$B$3:$B$239,DATA!$B155,Export!$C$3:$C$239,DATA!$C155)</f>
        <v>0</v>
      </c>
    </row>
    <row r="156" spans="1:16" x14ac:dyDescent="0.25">
      <c r="A156" t="s">
        <v>241</v>
      </c>
      <c r="B156" t="s">
        <v>251</v>
      </c>
      <c r="C156" t="s">
        <v>255</v>
      </c>
      <c r="D156">
        <f>SUMIFS(Export!D$3:D$239,Export!$B$3:$B$239,DATA!$B156,Export!$C$3:$C$239,DATA!$C156)</f>
        <v>426</v>
      </c>
      <c r="E156">
        <f>SUMIFS(Export!E$3:E$239,Export!$B$3:$B$239,DATA!$B156,Export!$C$3:$C$239,DATA!$C156)</f>
        <v>292</v>
      </c>
      <c r="F156">
        <f>SUMIFS(Export!F$3:F$239,Export!$B$3:$B$239,DATA!$B156,Export!$C$3:$C$239,DATA!$C156)</f>
        <v>134</v>
      </c>
      <c r="G156">
        <f>SUMIFS(Export!G$3:G$239,Export!$B$3:$B$239,DATA!$B156,Export!$C$3:$C$239,DATA!$C156)</f>
        <v>0</v>
      </c>
      <c r="H156">
        <f>SUMIFS(Export!H$3:H$239,Export!$B$3:$B$239,DATA!$B156,Export!$C$3:$C$239,DATA!$C156)</f>
        <v>0</v>
      </c>
      <c r="I156">
        <f>SUMIFS(Export!I$3:I$239,Export!$B$3:$B$239,DATA!$B156,Export!$C$3:$C$239,DATA!$C156)</f>
        <v>1</v>
      </c>
      <c r="J156">
        <f>SUMIFS(Export!J$3:J$239,Export!$B$3:$B$239,DATA!$B156,Export!$C$3:$C$239,DATA!$C156)</f>
        <v>291</v>
      </c>
      <c r="K156">
        <f>SUMIFS(Export!K$3:K$239,Export!$B$3:$B$239,DATA!$B156,Export!$C$3:$C$239,DATA!$C156)</f>
        <v>131</v>
      </c>
      <c r="L156">
        <f>SUMIFS(Export!L$3:L$239,Export!$B$3:$B$239,DATA!$B156,Export!$C$3:$C$239,DATA!$C156)</f>
        <v>70</v>
      </c>
      <c r="M156">
        <f>SUMIFS(Export!M$3:M$239,Export!$B$3:$B$239,DATA!$B156,Export!$C$3:$C$239,DATA!$C156)</f>
        <v>90</v>
      </c>
      <c r="N156">
        <f>SUMIFS(Export!N$3:N$239,Export!$B$3:$B$239,DATA!$B156,Export!$C$3:$C$239,DATA!$C156)</f>
        <v>0</v>
      </c>
      <c r="O156">
        <f ca="1">SUMIFS(Export!O$3:O$239,Export!$B$3:$B$239,DATA!$B156,Export!$C$3:$C$239,DATA!$C156)</f>
        <v>0</v>
      </c>
      <c r="P156">
        <f ca="1">SUMIFS(Export!P$3:P$239,Export!$B$3:$B$239,DATA!$B156,Export!$C$3:$C$239,DATA!$C156)</f>
        <v>0</v>
      </c>
    </row>
    <row r="157" spans="1:16" x14ac:dyDescent="0.25">
      <c r="A157" t="s">
        <v>241</v>
      </c>
      <c r="B157" t="s">
        <v>251</v>
      </c>
      <c r="C157" t="s">
        <v>254</v>
      </c>
      <c r="D157">
        <f>SUMIFS(Export!D$3:D$239,Export!$B$3:$B$239,DATA!$B157,Export!$C$3:$C$239,DATA!$C157)</f>
        <v>848</v>
      </c>
      <c r="E157">
        <f>SUMIFS(Export!E$3:E$239,Export!$B$3:$B$239,DATA!$B157,Export!$C$3:$C$239,DATA!$C157)</f>
        <v>637</v>
      </c>
      <c r="F157">
        <f>SUMIFS(Export!F$3:F$239,Export!$B$3:$B$239,DATA!$B157,Export!$C$3:$C$239,DATA!$C157)</f>
        <v>211</v>
      </c>
      <c r="G157">
        <f>SUMIFS(Export!G$3:G$239,Export!$B$3:$B$239,DATA!$B157,Export!$C$3:$C$239,DATA!$C157)</f>
        <v>0</v>
      </c>
      <c r="H157">
        <f>SUMIFS(Export!H$3:H$239,Export!$B$3:$B$239,DATA!$B157,Export!$C$3:$C$239,DATA!$C157)</f>
        <v>4</v>
      </c>
      <c r="I157">
        <f>SUMIFS(Export!I$3:I$239,Export!$B$3:$B$239,DATA!$B157,Export!$C$3:$C$239,DATA!$C157)</f>
        <v>6</v>
      </c>
      <c r="J157">
        <f>SUMIFS(Export!J$3:J$239,Export!$B$3:$B$239,DATA!$B157,Export!$C$3:$C$239,DATA!$C157)</f>
        <v>627</v>
      </c>
      <c r="K157">
        <f>SUMIFS(Export!K$3:K$239,Export!$B$3:$B$239,DATA!$B157,Export!$C$3:$C$239,DATA!$C157)</f>
        <v>98</v>
      </c>
      <c r="L157">
        <f>SUMIFS(Export!L$3:L$239,Export!$B$3:$B$239,DATA!$B157,Export!$C$3:$C$239,DATA!$C157)</f>
        <v>170</v>
      </c>
      <c r="M157">
        <f>SUMIFS(Export!M$3:M$239,Export!$B$3:$B$239,DATA!$B157,Export!$C$3:$C$239,DATA!$C157)</f>
        <v>359</v>
      </c>
      <c r="N157">
        <f>SUMIFS(Export!N$3:N$239,Export!$B$3:$B$239,DATA!$B157,Export!$C$3:$C$239,DATA!$C157)</f>
        <v>0</v>
      </c>
      <c r="O157">
        <f ca="1">SUMIFS(Export!O$3:O$239,Export!$B$3:$B$239,DATA!$B157,Export!$C$3:$C$239,DATA!$C157)</f>
        <v>0</v>
      </c>
      <c r="P157">
        <f ca="1">SUMIFS(Export!P$3:P$239,Export!$B$3:$B$239,DATA!$B157,Export!$C$3:$C$239,DATA!$C157)</f>
        <v>0</v>
      </c>
    </row>
    <row r="158" spans="1:16" x14ac:dyDescent="0.25">
      <c r="A158" t="s">
        <v>241</v>
      </c>
      <c r="B158" t="s">
        <v>251</v>
      </c>
      <c r="C158" t="s">
        <v>253</v>
      </c>
      <c r="D158">
        <f>SUMIFS(Export!D$3:D$239,Export!$B$3:$B$239,DATA!$B158,Export!$C$3:$C$239,DATA!$C158)</f>
        <v>485</v>
      </c>
      <c r="E158">
        <f>SUMIFS(Export!E$3:E$239,Export!$B$3:$B$239,DATA!$B158,Export!$C$3:$C$239,DATA!$C158)</f>
        <v>343</v>
      </c>
      <c r="F158">
        <f>SUMIFS(Export!F$3:F$239,Export!$B$3:$B$239,DATA!$B158,Export!$C$3:$C$239,DATA!$C158)</f>
        <v>142</v>
      </c>
      <c r="G158">
        <f>SUMIFS(Export!G$3:G$239,Export!$B$3:$B$239,DATA!$B158,Export!$C$3:$C$239,DATA!$C158)</f>
        <v>0</v>
      </c>
      <c r="H158">
        <f>SUMIFS(Export!H$3:H$239,Export!$B$3:$B$239,DATA!$B158,Export!$C$3:$C$239,DATA!$C158)</f>
        <v>0</v>
      </c>
      <c r="I158">
        <f>SUMIFS(Export!I$3:I$239,Export!$B$3:$B$239,DATA!$B158,Export!$C$3:$C$239,DATA!$C158)</f>
        <v>1</v>
      </c>
      <c r="J158">
        <f>SUMIFS(Export!J$3:J$239,Export!$B$3:$B$239,DATA!$B158,Export!$C$3:$C$239,DATA!$C158)</f>
        <v>342</v>
      </c>
      <c r="K158">
        <f>SUMIFS(Export!K$3:K$239,Export!$B$3:$B$239,DATA!$B158,Export!$C$3:$C$239,DATA!$C158)</f>
        <v>119</v>
      </c>
      <c r="L158">
        <f>SUMIFS(Export!L$3:L$239,Export!$B$3:$B$239,DATA!$B158,Export!$C$3:$C$239,DATA!$C158)</f>
        <v>91</v>
      </c>
      <c r="M158">
        <f>SUMIFS(Export!M$3:M$239,Export!$B$3:$B$239,DATA!$B158,Export!$C$3:$C$239,DATA!$C158)</f>
        <v>132</v>
      </c>
      <c r="N158">
        <f>SUMIFS(Export!N$3:N$239,Export!$B$3:$B$239,DATA!$B158,Export!$C$3:$C$239,DATA!$C158)</f>
        <v>0</v>
      </c>
      <c r="O158">
        <f ca="1">SUMIFS(Export!O$3:O$239,Export!$B$3:$B$239,DATA!$B158,Export!$C$3:$C$239,DATA!$C158)</f>
        <v>0</v>
      </c>
      <c r="P158">
        <f ca="1">SUMIFS(Export!P$3:P$239,Export!$B$3:$B$239,DATA!$B158,Export!$C$3:$C$239,DATA!$C158)</f>
        <v>0</v>
      </c>
    </row>
    <row r="159" spans="1:16" x14ac:dyDescent="0.25">
      <c r="A159" t="s">
        <v>241</v>
      </c>
      <c r="B159" t="s">
        <v>251</v>
      </c>
      <c r="C159" t="s">
        <v>252</v>
      </c>
      <c r="D159">
        <f>SUMIFS(Export!D$3:D$239,Export!$B$3:$B$239,DATA!$B159,Export!$C$3:$C$239,DATA!$C159)</f>
        <v>383</v>
      </c>
      <c r="E159">
        <f>SUMIFS(Export!E$3:E$239,Export!$B$3:$B$239,DATA!$B159,Export!$C$3:$C$239,DATA!$C159)</f>
        <v>293</v>
      </c>
      <c r="F159">
        <f>SUMIFS(Export!F$3:F$239,Export!$B$3:$B$239,DATA!$B159,Export!$C$3:$C$239,DATA!$C159)</f>
        <v>90</v>
      </c>
      <c r="G159">
        <f>SUMIFS(Export!G$3:G$239,Export!$B$3:$B$239,DATA!$B159,Export!$C$3:$C$239,DATA!$C159)</f>
        <v>0</v>
      </c>
      <c r="H159">
        <f>SUMIFS(Export!H$3:H$239,Export!$B$3:$B$239,DATA!$B159,Export!$C$3:$C$239,DATA!$C159)</f>
        <v>1</v>
      </c>
      <c r="I159">
        <f>SUMIFS(Export!I$3:I$239,Export!$B$3:$B$239,DATA!$B159,Export!$C$3:$C$239,DATA!$C159)</f>
        <v>0</v>
      </c>
      <c r="J159">
        <f>SUMIFS(Export!J$3:J$239,Export!$B$3:$B$239,DATA!$B159,Export!$C$3:$C$239,DATA!$C159)</f>
        <v>292</v>
      </c>
      <c r="K159">
        <f>SUMIFS(Export!K$3:K$239,Export!$B$3:$B$239,DATA!$B159,Export!$C$3:$C$239,DATA!$C159)</f>
        <v>127</v>
      </c>
      <c r="L159">
        <f>SUMIFS(Export!L$3:L$239,Export!$B$3:$B$239,DATA!$B159,Export!$C$3:$C$239,DATA!$C159)</f>
        <v>87</v>
      </c>
      <c r="M159">
        <f>SUMIFS(Export!M$3:M$239,Export!$B$3:$B$239,DATA!$B159,Export!$C$3:$C$239,DATA!$C159)</f>
        <v>78</v>
      </c>
      <c r="N159">
        <f>SUMIFS(Export!N$3:N$239,Export!$B$3:$B$239,DATA!$B159,Export!$C$3:$C$239,DATA!$C159)</f>
        <v>0</v>
      </c>
      <c r="O159">
        <f ca="1">SUMIFS(Export!O$3:O$239,Export!$B$3:$B$239,DATA!$B159,Export!$C$3:$C$239,DATA!$C159)</f>
        <v>0</v>
      </c>
      <c r="P159">
        <f ca="1">SUMIFS(Export!P$3:P$239,Export!$B$3:$B$239,DATA!$B159,Export!$C$3:$C$239,DATA!$C159)</f>
        <v>0</v>
      </c>
    </row>
    <row r="160" spans="1:16" x14ac:dyDescent="0.25">
      <c r="A160" t="s">
        <v>241</v>
      </c>
      <c r="B160" t="s">
        <v>17</v>
      </c>
      <c r="C160" t="s">
        <v>250</v>
      </c>
      <c r="D160">
        <f>SUMIFS(Export!D$3:D$239,Export!$B$3:$B$239,DATA!$B160,Export!$C$3:$C$239,DATA!$C160)</f>
        <v>1312</v>
      </c>
      <c r="E160">
        <f>SUMIFS(Export!E$3:E$239,Export!$B$3:$B$239,DATA!$B160,Export!$C$3:$C$239,DATA!$C160)</f>
        <v>948</v>
      </c>
      <c r="F160">
        <f>SUMIFS(Export!F$3:F$239,Export!$B$3:$B$239,DATA!$B160,Export!$C$3:$C$239,DATA!$C160)</f>
        <v>364</v>
      </c>
      <c r="G160">
        <f>SUMIFS(Export!G$3:G$239,Export!$B$3:$B$239,DATA!$B160,Export!$C$3:$C$239,DATA!$C160)</f>
        <v>0</v>
      </c>
      <c r="H160">
        <f>SUMIFS(Export!H$3:H$239,Export!$B$3:$B$239,DATA!$B160,Export!$C$3:$C$239,DATA!$C160)</f>
        <v>13</v>
      </c>
      <c r="I160">
        <f>SUMIFS(Export!I$3:I$239,Export!$B$3:$B$239,DATA!$B160,Export!$C$3:$C$239,DATA!$C160)</f>
        <v>0</v>
      </c>
      <c r="J160">
        <f>SUMIFS(Export!J$3:J$239,Export!$B$3:$B$239,DATA!$B160,Export!$C$3:$C$239,DATA!$C160)</f>
        <v>935</v>
      </c>
      <c r="K160">
        <f>SUMIFS(Export!K$3:K$239,Export!$B$3:$B$239,DATA!$B160,Export!$C$3:$C$239,DATA!$C160)</f>
        <v>136</v>
      </c>
      <c r="L160">
        <f>SUMIFS(Export!L$3:L$239,Export!$B$3:$B$239,DATA!$B160,Export!$C$3:$C$239,DATA!$C160)</f>
        <v>207</v>
      </c>
      <c r="M160">
        <f>SUMIFS(Export!M$3:M$239,Export!$B$3:$B$239,DATA!$B160,Export!$C$3:$C$239,DATA!$C160)</f>
        <v>592</v>
      </c>
      <c r="N160">
        <f>SUMIFS(Export!N$3:N$239,Export!$B$3:$B$239,DATA!$B160,Export!$C$3:$C$239,DATA!$C160)</f>
        <v>0</v>
      </c>
      <c r="O160">
        <f ca="1">SUMIFS(Export!O$3:O$239,Export!$B$3:$B$239,DATA!$B160,Export!$C$3:$C$239,DATA!$C160)</f>
        <v>0</v>
      </c>
      <c r="P160">
        <f ca="1">SUMIFS(Export!P$3:P$239,Export!$B$3:$B$239,DATA!$B160,Export!$C$3:$C$239,DATA!$C160)</f>
        <v>0</v>
      </c>
    </row>
    <row r="161" spans="1:16" x14ac:dyDescent="0.25">
      <c r="A161" t="s">
        <v>241</v>
      </c>
      <c r="B161" t="s">
        <v>17</v>
      </c>
      <c r="C161" t="s">
        <v>249</v>
      </c>
      <c r="D161">
        <f>SUMIFS(Export!D$3:D$239,Export!$B$3:$B$239,DATA!$B161,Export!$C$3:$C$239,DATA!$C161)</f>
        <v>1350</v>
      </c>
      <c r="E161">
        <f>SUMIFS(Export!E$3:E$239,Export!$B$3:$B$239,DATA!$B161,Export!$C$3:$C$239,DATA!$C161)</f>
        <v>1064</v>
      </c>
      <c r="F161">
        <f>SUMIFS(Export!F$3:F$239,Export!$B$3:$B$239,DATA!$B161,Export!$C$3:$C$239,DATA!$C161)</f>
        <v>286</v>
      </c>
      <c r="G161">
        <f>SUMIFS(Export!G$3:G$239,Export!$B$3:$B$239,DATA!$B161,Export!$C$3:$C$239,DATA!$C161)</f>
        <v>0</v>
      </c>
      <c r="H161">
        <f>SUMIFS(Export!H$3:H$239,Export!$B$3:$B$239,DATA!$B161,Export!$C$3:$C$239,DATA!$C161)</f>
        <v>3</v>
      </c>
      <c r="I161">
        <f>SUMIFS(Export!I$3:I$239,Export!$B$3:$B$239,DATA!$B161,Export!$C$3:$C$239,DATA!$C161)</f>
        <v>8</v>
      </c>
      <c r="J161">
        <f>SUMIFS(Export!J$3:J$239,Export!$B$3:$B$239,DATA!$B161,Export!$C$3:$C$239,DATA!$C161)</f>
        <v>1053</v>
      </c>
      <c r="K161">
        <f>SUMIFS(Export!K$3:K$239,Export!$B$3:$B$239,DATA!$B161,Export!$C$3:$C$239,DATA!$C161)</f>
        <v>261</v>
      </c>
      <c r="L161">
        <f>SUMIFS(Export!L$3:L$239,Export!$B$3:$B$239,DATA!$B161,Export!$C$3:$C$239,DATA!$C161)</f>
        <v>223</v>
      </c>
      <c r="M161">
        <f>SUMIFS(Export!M$3:M$239,Export!$B$3:$B$239,DATA!$B161,Export!$C$3:$C$239,DATA!$C161)</f>
        <v>569</v>
      </c>
      <c r="N161">
        <f>SUMIFS(Export!N$3:N$239,Export!$B$3:$B$239,DATA!$B161,Export!$C$3:$C$239,DATA!$C161)</f>
        <v>0</v>
      </c>
      <c r="O161">
        <f ca="1">SUMIFS(Export!O$3:O$239,Export!$B$3:$B$239,DATA!$B161,Export!$C$3:$C$239,DATA!$C161)</f>
        <v>0</v>
      </c>
      <c r="P161">
        <f ca="1">SUMIFS(Export!P$3:P$239,Export!$B$3:$B$239,DATA!$B161,Export!$C$3:$C$239,DATA!$C161)</f>
        <v>0</v>
      </c>
    </row>
    <row r="162" spans="1:16" x14ac:dyDescent="0.25">
      <c r="A162" t="s">
        <v>241</v>
      </c>
      <c r="B162" t="s">
        <v>17</v>
      </c>
      <c r="C162" t="s">
        <v>248</v>
      </c>
      <c r="D162">
        <f>SUMIFS(Export!D$3:D$239,Export!$B$3:$B$239,DATA!$B162,Export!$C$3:$C$239,DATA!$C162)</f>
        <v>963</v>
      </c>
      <c r="E162">
        <f>SUMIFS(Export!E$3:E$239,Export!$B$3:$B$239,DATA!$B162,Export!$C$3:$C$239,DATA!$C162)</f>
        <v>746</v>
      </c>
      <c r="F162">
        <f>SUMIFS(Export!F$3:F$239,Export!$B$3:$B$239,DATA!$B162,Export!$C$3:$C$239,DATA!$C162)</f>
        <v>217</v>
      </c>
      <c r="G162">
        <f>SUMIFS(Export!G$3:G$239,Export!$B$3:$B$239,DATA!$B162,Export!$C$3:$C$239,DATA!$C162)</f>
        <v>0</v>
      </c>
      <c r="H162">
        <f>SUMIFS(Export!H$3:H$239,Export!$B$3:$B$239,DATA!$B162,Export!$C$3:$C$239,DATA!$C162)</f>
        <v>8</v>
      </c>
      <c r="I162">
        <f>SUMIFS(Export!I$3:I$239,Export!$B$3:$B$239,DATA!$B162,Export!$C$3:$C$239,DATA!$C162)</f>
        <v>10</v>
      </c>
      <c r="J162">
        <f>SUMIFS(Export!J$3:J$239,Export!$B$3:$B$239,DATA!$B162,Export!$C$3:$C$239,DATA!$C162)</f>
        <v>728</v>
      </c>
      <c r="K162">
        <f>SUMIFS(Export!K$3:K$239,Export!$B$3:$B$239,DATA!$B162,Export!$C$3:$C$239,DATA!$C162)</f>
        <v>189</v>
      </c>
      <c r="L162">
        <f>SUMIFS(Export!L$3:L$239,Export!$B$3:$B$239,DATA!$B162,Export!$C$3:$C$239,DATA!$C162)</f>
        <v>154</v>
      </c>
      <c r="M162">
        <f>SUMIFS(Export!M$3:M$239,Export!$B$3:$B$239,DATA!$B162,Export!$C$3:$C$239,DATA!$C162)</f>
        <v>385</v>
      </c>
      <c r="N162">
        <f>SUMIFS(Export!N$3:N$239,Export!$B$3:$B$239,DATA!$B162,Export!$C$3:$C$239,DATA!$C162)</f>
        <v>0</v>
      </c>
      <c r="O162">
        <f ca="1">SUMIFS(Export!O$3:O$239,Export!$B$3:$B$239,DATA!$B162,Export!$C$3:$C$239,DATA!$C162)</f>
        <v>0</v>
      </c>
      <c r="P162">
        <f ca="1">SUMIFS(Export!P$3:P$239,Export!$B$3:$B$239,DATA!$B162,Export!$C$3:$C$239,DATA!$C162)</f>
        <v>0</v>
      </c>
    </row>
    <row r="163" spans="1:16" x14ac:dyDescent="0.25">
      <c r="A163" t="s">
        <v>241</v>
      </c>
      <c r="B163" t="s">
        <v>17</v>
      </c>
      <c r="C163" t="s">
        <v>247</v>
      </c>
      <c r="D163">
        <f>SUMIFS(Export!D$3:D$239,Export!$B$3:$B$239,DATA!$B163,Export!$C$3:$C$239,DATA!$C163)</f>
        <v>289</v>
      </c>
      <c r="E163">
        <f>SUMIFS(Export!E$3:E$239,Export!$B$3:$B$239,DATA!$B163,Export!$C$3:$C$239,DATA!$C163)</f>
        <v>235</v>
      </c>
      <c r="F163">
        <f>SUMIFS(Export!F$3:F$239,Export!$B$3:$B$239,DATA!$B163,Export!$C$3:$C$239,DATA!$C163)</f>
        <v>54</v>
      </c>
      <c r="G163">
        <f>SUMIFS(Export!G$3:G$239,Export!$B$3:$B$239,DATA!$B163,Export!$C$3:$C$239,DATA!$C163)</f>
        <v>0</v>
      </c>
      <c r="H163">
        <f>SUMIFS(Export!H$3:H$239,Export!$B$3:$B$239,DATA!$B163,Export!$C$3:$C$239,DATA!$C163)</f>
        <v>0</v>
      </c>
      <c r="I163">
        <f>SUMIFS(Export!I$3:I$239,Export!$B$3:$B$239,DATA!$B163,Export!$C$3:$C$239,DATA!$C163)</f>
        <v>4</v>
      </c>
      <c r="J163">
        <f>SUMIFS(Export!J$3:J$239,Export!$B$3:$B$239,DATA!$B163,Export!$C$3:$C$239,DATA!$C163)</f>
        <v>231</v>
      </c>
      <c r="K163">
        <f>SUMIFS(Export!K$3:K$239,Export!$B$3:$B$239,DATA!$B163,Export!$C$3:$C$239,DATA!$C163)</f>
        <v>33</v>
      </c>
      <c r="L163">
        <f>SUMIFS(Export!L$3:L$239,Export!$B$3:$B$239,DATA!$B163,Export!$C$3:$C$239,DATA!$C163)</f>
        <v>44</v>
      </c>
      <c r="M163">
        <f>SUMIFS(Export!M$3:M$239,Export!$B$3:$B$239,DATA!$B163,Export!$C$3:$C$239,DATA!$C163)</f>
        <v>154</v>
      </c>
      <c r="N163">
        <f>SUMIFS(Export!N$3:N$239,Export!$B$3:$B$239,DATA!$B163,Export!$C$3:$C$239,DATA!$C163)</f>
        <v>0</v>
      </c>
      <c r="O163">
        <f ca="1">SUMIFS(Export!O$3:O$239,Export!$B$3:$B$239,DATA!$B163,Export!$C$3:$C$239,DATA!$C163)</f>
        <v>0</v>
      </c>
      <c r="P163">
        <f ca="1">SUMIFS(Export!P$3:P$239,Export!$B$3:$B$239,DATA!$B163,Export!$C$3:$C$239,DATA!$C163)</f>
        <v>0</v>
      </c>
    </row>
    <row r="164" spans="1:16" x14ac:dyDescent="0.25">
      <c r="A164" t="s">
        <v>241</v>
      </c>
      <c r="B164" t="s">
        <v>18</v>
      </c>
      <c r="C164" t="s">
        <v>246</v>
      </c>
      <c r="D164">
        <f>SUMIFS(Export!D$3:D$239,Export!$B$3:$B$239,DATA!$B164,Export!$C$3:$C$239,DATA!$C164)</f>
        <v>820</v>
      </c>
      <c r="E164">
        <f>SUMIFS(Export!E$3:E$239,Export!$B$3:$B$239,DATA!$B164,Export!$C$3:$C$239,DATA!$C164)</f>
        <v>597</v>
      </c>
      <c r="F164">
        <f>SUMIFS(Export!F$3:F$239,Export!$B$3:$B$239,DATA!$B164,Export!$C$3:$C$239,DATA!$C164)</f>
        <v>223</v>
      </c>
      <c r="G164">
        <f>SUMIFS(Export!G$3:G$239,Export!$B$3:$B$239,DATA!$B164,Export!$C$3:$C$239,DATA!$C164)</f>
        <v>0</v>
      </c>
      <c r="H164">
        <f>SUMIFS(Export!H$3:H$239,Export!$B$3:$B$239,DATA!$B164,Export!$C$3:$C$239,DATA!$C164)</f>
        <v>6</v>
      </c>
      <c r="I164">
        <f>SUMIFS(Export!I$3:I$239,Export!$B$3:$B$239,DATA!$B164,Export!$C$3:$C$239,DATA!$C164)</f>
        <v>5</v>
      </c>
      <c r="J164">
        <f>SUMIFS(Export!J$3:J$239,Export!$B$3:$B$239,DATA!$B164,Export!$C$3:$C$239,DATA!$C164)</f>
        <v>586</v>
      </c>
      <c r="K164">
        <f>SUMIFS(Export!K$3:K$239,Export!$B$3:$B$239,DATA!$B164,Export!$C$3:$C$239,DATA!$C164)</f>
        <v>88</v>
      </c>
      <c r="L164">
        <f>SUMIFS(Export!L$3:L$239,Export!$B$3:$B$239,DATA!$B164,Export!$C$3:$C$239,DATA!$C164)</f>
        <v>96</v>
      </c>
      <c r="M164">
        <f>SUMIFS(Export!M$3:M$239,Export!$B$3:$B$239,DATA!$B164,Export!$C$3:$C$239,DATA!$C164)</f>
        <v>402</v>
      </c>
      <c r="N164">
        <f>SUMIFS(Export!N$3:N$239,Export!$B$3:$B$239,DATA!$B164,Export!$C$3:$C$239,DATA!$C164)</f>
        <v>0</v>
      </c>
      <c r="O164">
        <f ca="1">SUMIFS(Export!O$3:O$239,Export!$B$3:$B$239,DATA!$B164,Export!$C$3:$C$239,DATA!$C164)</f>
        <v>0</v>
      </c>
      <c r="P164">
        <f ca="1">SUMIFS(Export!P$3:P$239,Export!$B$3:$B$239,DATA!$B164,Export!$C$3:$C$239,DATA!$C164)</f>
        <v>0</v>
      </c>
    </row>
    <row r="165" spans="1:16" x14ac:dyDescent="0.25">
      <c r="A165" t="s">
        <v>241</v>
      </c>
      <c r="B165" t="s">
        <v>18</v>
      </c>
      <c r="C165" t="s">
        <v>245</v>
      </c>
      <c r="D165">
        <f>SUMIFS(Export!D$3:D$239,Export!$B$3:$B$239,DATA!$B165,Export!$C$3:$C$239,DATA!$C165)</f>
        <v>825</v>
      </c>
      <c r="E165">
        <f>SUMIFS(Export!E$3:E$239,Export!$B$3:$B$239,DATA!$B165,Export!$C$3:$C$239,DATA!$C165)</f>
        <v>701</v>
      </c>
      <c r="F165">
        <f>SUMIFS(Export!F$3:F$239,Export!$B$3:$B$239,DATA!$B165,Export!$C$3:$C$239,DATA!$C165)</f>
        <v>124</v>
      </c>
      <c r="G165">
        <f>SUMIFS(Export!G$3:G$239,Export!$B$3:$B$239,DATA!$B165,Export!$C$3:$C$239,DATA!$C165)</f>
        <v>0</v>
      </c>
      <c r="H165">
        <f>SUMIFS(Export!H$3:H$239,Export!$B$3:$B$239,DATA!$B165,Export!$C$3:$C$239,DATA!$C165)</f>
        <v>1</v>
      </c>
      <c r="I165">
        <f>SUMIFS(Export!I$3:I$239,Export!$B$3:$B$239,DATA!$B165,Export!$C$3:$C$239,DATA!$C165)</f>
        <v>2</v>
      </c>
      <c r="J165">
        <f>SUMIFS(Export!J$3:J$239,Export!$B$3:$B$239,DATA!$B165,Export!$C$3:$C$239,DATA!$C165)</f>
        <v>698</v>
      </c>
      <c r="K165">
        <f>SUMIFS(Export!K$3:K$239,Export!$B$3:$B$239,DATA!$B165,Export!$C$3:$C$239,DATA!$C165)</f>
        <v>105</v>
      </c>
      <c r="L165">
        <f>SUMIFS(Export!L$3:L$239,Export!$B$3:$B$239,DATA!$B165,Export!$C$3:$C$239,DATA!$C165)</f>
        <v>205</v>
      </c>
      <c r="M165">
        <f>SUMIFS(Export!M$3:M$239,Export!$B$3:$B$239,DATA!$B165,Export!$C$3:$C$239,DATA!$C165)</f>
        <v>388</v>
      </c>
      <c r="N165">
        <f>SUMIFS(Export!N$3:N$239,Export!$B$3:$B$239,DATA!$B165,Export!$C$3:$C$239,DATA!$C165)</f>
        <v>0</v>
      </c>
      <c r="O165">
        <f ca="1">SUMIFS(Export!O$3:O$239,Export!$B$3:$B$239,DATA!$B165,Export!$C$3:$C$239,DATA!$C165)</f>
        <v>0</v>
      </c>
      <c r="P165">
        <f ca="1">SUMIFS(Export!P$3:P$239,Export!$B$3:$B$239,DATA!$B165,Export!$C$3:$C$239,DATA!$C165)</f>
        <v>0</v>
      </c>
    </row>
    <row r="166" spans="1:16" x14ac:dyDescent="0.25">
      <c r="A166" t="s">
        <v>241</v>
      </c>
      <c r="B166" t="s">
        <v>18</v>
      </c>
      <c r="C166" t="s">
        <v>244</v>
      </c>
      <c r="D166">
        <f>SUMIFS(Export!D$3:D$239,Export!$B$3:$B$239,DATA!$B166,Export!$C$3:$C$239,DATA!$C166)</f>
        <v>411</v>
      </c>
      <c r="E166">
        <f>SUMIFS(Export!E$3:E$239,Export!$B$3:$B$239,DATA!$B166,Export!$C$3:$C$239,DATA!$C166)</f>
        <v>330</v>
      </c>
      <c r="F166">
        <f>SUMIFS(Export!F$3:F$239,Export!$B$3:$B$239,DATA!$B166,Export!$C$3:$C$239,DATA!$C166)</f>
        <v>81</v>
      </c>
      <c r="G166">
        <f>SUMIFS(Export!G$3:G$239,Export!$B$3:$B$239,DATA!$B166,Export!$C$3:$C$239,DATA!$C166)</f>
        <v>0</v>
      </c>
      <c r="H166">
        <f>SUMIFS(Export!H$3:H$239,Export!$B$3:$B$239,DATA!$B166,Export!$C$3:$C$239,DATA!$C166)</f>
        <v>2</v>
      </c>
      <c r="I166">
        <f>SUMIFS(Export!I$3:I$239,Export!$B$3:$B$239,DATA!$B166,Export!$C$3:$C$239,DATA!$C166)</f>
        <v>11</v>
      </c>
      <c r="J166">
        <f>SUMIFS(Export!J$3:J$239,Export!$B$3:$B$239,DATA!$B166,Export!$C$3:$C$239,DATA!$C166)</f>
        <v>317</v>
      </c>
      <c r="K166">
        <f>SUMIFS(Export!K$3:K$239,Export!$B$3:$B$239,DATA!$B166,Export!$C$3:$C$239,DATA!$C166)</f>
        <v>42</v>
      </c>
      <c r="L166">
        <f>SUMIFS(Export!L$3:L$239,Export!$B$3:$B$239,DATA!$B166,Export!$C$3:$C$239,DATA!$C166)</f>
        <v>115</v>
      </c>
      <c r="M166">
        <f>SUMIFS(Export!M$3:M$239,Export!$B$3:$B$239,DATA!$B166,Export!$C$3:$C$239,DATA!$C166)</f>
        <v>160</v>
      </c>
      <c r="N166">
        <f>SUMIFS(Export!N$3:N$239,Export!$B$3:$B$239,DATA!$B166,Export!$C$3:$C$239,DATA!$C166)</f>
        <v>0</v>
      </c>
      <c r="O166">
        <f ca="1">SUMIFS(Export!O$3:O$239,Export!$B$3:$B$239,DATA!$B166,Export!$C$3:$C$239,DATA!$C166)</f>
        <v>0</v>
      </c>
      <c r="P166">
        <f ca="1">SUMIFS(Export!P$3:P$239,Export!$B$3:$B$239,DATA!$B166,Export!$C$3:$C$239,DATA!$C166)</f>
        <v>0</v>
      </c>
    </row>
    <row r="167" spans="1:16" x14ac:dyDescent="0.25">
      <c r="A167" t="s">
        <v>241</v>
      </c>
      <c r="B167" t="s">
        <v>18</v>
      </c>
      <c r="C167" t="s">
        <v>243</v>
      </c>
      <c r="D167">
        <f>SUMIFS(Export!D$3:D$239,Export!$B$3:$B$239,DATA!$B167,Export!$C$3:$C$239,DATA!$C167)</f>
        <v>759</v>
      </c>
      <c r="E167">
        <f>SUMIFS(Export!E$3:E$239,Export!$B$3:$B$239,DATA!$B167,Export!$C$3:$C$239,DATA!$C167)</f>
        <v>563</v>
      </c>
      <c r="F167">
        <f>SUMIFS(Export!F$3:F$239,Export!$B$3:$B$239,DATA!$B167,Export!$C$3:$C$239,DATA!$C167)</f>
        <v>196</v>
      </c>
      <c r="G167">
        <f>SUMIFS(Export!G$3:G$239,Export!$B$3:$B$239,DATA!$B167,Export!$C$3:$C$239,DATA!$C167)</f>
        <v>0</v>
      </c>
      <c r="H167">
        <f>SUMIFS(Export!H$3:H$239,Export!$B$3:$B$239,DATA!$B167,Export!$C$3:$C$239,DATA!$C167)</f>
        <v>3</v>
      </c>
      <c r="I167">
        <f>SUMIFS(Export!I$3:I$239,Export!$B$3:$B$239,DATA!$B167,Export!$C$3:$C$239,DATA!$C167)</f>
        <v>4</v>
      </c>
      <c r="J167">
        <f>SUMIFS(Export!J$3:J$239,Export!$B$3:$B$239,DATA!$B167,Export!$C$3:$C$239,DATA!$C167)</f>
        <v>556</v>
      </c>
      <c r="K167">
        <f>SUMIFS(Export!K$3:K$239,Export!$B$3:$B$239,DATA!$B167,Export!$C$3:$C$239,DATA!$C167)</f>
        <v>197</v>
      </c>
      <c r="L167">
        <f>SUMIFS(Export!L$3:L$239,Export!$B$3:$B$239,DATA!$B167,Export!$C$3:$C$239,DATA!$C167)</f>
        <v>111</v>
      </c>
      <c r="M167">
        <f>SUMIFS(Export!M$3:M$239,Export!$B$3:$B$239,DATA!$B167,Export!$C$3:$C$239,DATA!$C167)</f>
        <v>248</v>
      </c>
      <c r="N167">
        <f>SUMIFS(Export!N$3:N$239,Export!$B$3:$B$239,DATA!$B167,Export!$C$3:$C$239,DATA!$C167)</f>
        <v>0</v>
      </c>
      <c r="O167">
        <f ca="1">SUMIFS(Export!O$3:O$239,Export!$B$3:$B$239,DATA!$B167,Export!$C$3:$C$239,DATA!$C167)</f>
        <v>0</v>
      </c>
      <c r="P167">
        <f ca="1">SUMIFS(Export!P$3:P$239,Export!$B$3:$B$239,DATA!$B167,Export!$C$3:$C$239,DATA!$C167)</f>
        <v>0</v>
      </c>
    </row>
    <row r="168" spans="1:16" x14ac:dyDescent="0.25">
      <c r="A168" t="s">
        <v>241</v>
      </c>
      <c r="B168" t="s">
        <v>18</v>
      </c>
      <c r="C168" t="s">
        <v>242</v>
      </c>
      <c r="D168">
        <f>SUMIFS(Export!D$3:D$239,Export!$B$3:$B$239,DATA!$B168,Export!$C$3:$C$239,DATA!$C168)</f>
        <v>333</v>
      </c>
      <c r="E168">
        <f>SUMIFS(Export!E$3:E$239,Export!$B$3:$B$239,DATA!$B168,Export!$C$3:$C$239,DATA!$C168)</f>
        <v>260</v>
      </c>
      <c r="F168">
        <f>SUMIFS(Export!F$3:F$239,Export!$B$3:$B$239,DATA!$B168,Export!$C$3:$C$239,DATA!$C168)</f>
        <v>73</v>
      </c>
      <c r="G168">
        <f>SUMIFS(Export!G$3:G$239,Export!$B$3:$B$239,DATA!$B168,Export!$C$3:$C$239,DATA!$C168)</f>
        <v>0</v>
      </c>
      <c r="H168">
        <f>SUMIFS(Export!H$3:H$239,Export!$B$3:$B$239,DATA!$B168,Export!$C$3:$C$239,DATA!$C168)</f>
        <v>4</v>
      </c>
      <c r="I168">
        <f>SUMIFS(Export!I$3:I$239,Export!$B$3:$B$239,DATA!$B168,Export!$C$3:$C$239,DATA!$C168)</f>
        <v>3</v>
      </c>
      <c r="J168">
        <f>SUMIFS(Export!J$3:J$239,Export!$B$3:$B$239,DATA!$B168,Export!$C$3:$C$239,DATA!$C168)</f>
        <v>253</v>
      </c>
      <c r="K168">
        <f>SUMIFS(Export!K$3:K$239,Export!$B$3:$B$239,DATA!$B168,Export!$C$3:$C$239,DATA!$C168)</f>
        <v>74</v>
      </c>
      <c r="L168">
        <f>SUMIFS(Export!L$3:L$239,Export!$B$3:$B$239,DATA!$B168,Export!$C$3:$C$239,DATA!$C168)</f>
        <v>47</v>
      </c>
      <c r="M168">
        <f>SUMIFS(Export!M$3:M$239,Export!$B$3:$B$239,DATA!$B168,Export!$C$3:$C$239,DATA!$C168)</f>
        <v>132</v>
      </c>
      <c r="N168">
        <f>SUMIFS(Export!N$3:N$239,Export!$B$3:$B$239,DATA!$B168,Export!$C$3:$C$239,DATA!$C168)</f>
        <v>0</v>
      </c>
      <c r="O168">
        <f ca="1">SUMIFS(Export!O$3:O$239,Export!$B$3:$B$239,DATA!$B168,Export!$C$3:$C$239,DATA!$C168)</f>
        <v>0</v>
      </c>
      <c r="P168">
        <f ca="1">SUMIFS(Export!P$3:P$239,Export!$B$3:$B$239,DATA!$B168,Export!$C$3:$C$239,DATA!$C168)</f>
        <v>0</v>
      </c>
    </row>
    <row r="169" spans="1:16" x14ac:dyDescent="0.25">
      <c r="A169" t="s">
        <v>241</v>
      </c>
      <c r="B169" t="s">
        <v>122</v>
      </c>
      <c r="C169">
        <v>1</v>
      </c>
      <c r="D169">
        <f>SUMIFS(Export!D$3:D$239,Export!$B$3:$B$239,DATA!$B169,Export!$C$3:$C$239,DATA!$C169)</f>
        <v>1217</v>
      </c>
      <c r="E169">
        <f>SUMIFS(Export!E$3:E$239,Export!$B$3:$B$239,DATA!$B169,Export!$C$3:$C$239,DATA!$C169)</f>
        <v>813</v>
      </c>
      <c r="F169">
        <f>SUMIFS(Export!F$3:F$239,Export!$B$3:$B$239,DATA!$B169,Export!$C$3:$C$239,DATA!$C169)</f>
        <v>404</v>
      </c>
      <c r="G169">
        <f>SUMIFS(Export!G$3:G$239,Export!$B$3:$B$239,DATA!$B169,Export!$C$3:$C$239,DATA!$C169)</f>
        <v>0</v>
      </c>
      <c r="H169">
        <f>SUMIFS(Export!H$3:H$239,Export!$B$3:$B$239,DATA!$B169,Export!$C$3:$C$239,DATA!$C169)</f>
        <v>7</v>
      </c>
      <c r="I169">
        <f>SUMIFS(Export!I$3:I$239,Export!$B$3:$B$239,DATA!$B169,Export!$C$3:$C$239,DATA!$C169)</f>
        <v>1</v>
      </c>
      <c r="J169">
        <f>SUMIFS(Export!J$3:J$239,Export!$B$3:$B$239,DATA!$B169,Export!$C$3:$C$239,DATA!$C169)</f>
        <v>805</v>
      </c>
      <c r="K169">
        <f>SUMIFS(Export!K$3:K$239,Export!$B$3:$B$239,DATA!$B169,Export!$C$3:$C$239,DATA!$C169)</f>
        <v>97</v>
      </c>
      <c r="L169">
        <f>SUMIFS(Export!L$3:L$239,Export!$B$3:$B$239,DATA!$B169,Export!$C$3:$C$239,DATA!$C169)</f>
        <v>273</v>
      </c>
      <c r="M169">
        <f>SUMIFS(Export!M$3:M$239,Export!$B$3:$B$239,DATA!$B169,Export!$C$3:$C$239,DATA!$C169)</f>
        <v>435</v>
      </c>
      <c r="N169">
        <f>SUMIFS(Export!N$3:N$239,Export!$B$3:$B$239,DATA!$B169,Export!$C$3:$C$239,DATA!$C169)</f>
        <v>0</v>
      </c>
      <c r="O169">
        <f ca="1">SUMIFS(Export!O$3:O$239,Export!$B$3:$B$239,DATA!$B169,Export!$C$3:$C$239,DATA!$C169)</f>
        <v>0</v>
      </c>
      <c r="P169">
        <f ca="1">SUMIFS(Export!P$3:P$239,Export!$B$3:$B$239,DATA!$B169,Export!$C$3:$C$239,DATA!$C169)</f>
        <v>0</v>
      </c>
    </row>
    <row r="170" spans="1:16" x14ac:dyDescent="0.25">
      <c r="A170" t="s">
        <v>241</v>
      </c>
      <c r="B170" t="s">
        <v>122</v>
      </c>
      <c r="C170">
        <v>2</v>
      </c>
      <c r="D170">
        <f>SUMIFS(Export!D$3:D$239,Export!$B$3:$B$239,DATA!$B170,Export!$C$3:$C$239,DATA!$C170)</f>
        <v>1054</v>
      </c>
      <c r="E170">
        <f>SUMIFS(Export!E$3:E$239,Export!$B$3:$B$239,DATA!$B170,Export!$C$3:$C$239,DATA!$C170)</f>
        <v>797</v>
      </c>
      <c r="F170">
        <f>SUMIFS(Export!F$3:F$239,Export!$B$3:$B$239,DATA!$B170,Export!$C$3:$C$239,DATA!$C170)</f>
        <v>257</v>
      </c>
      <c r="G170">
        <f>SUMIFS(Export!G$3:G$239,Export!$B$3:$B$239,DATA!$B170,Export!$C$3:$C$239,DATA!$C170)</f>
        <v>0</v>
      </c>
      <c r="H170">
        <f>SUMIFS(Export!H$3:H$239,Export!$B$3:$B$239,DATA!$B170,Export!$C$3:$C$239,DATA!$C170)</f>
        <v>3</v>
      </c>
      <c r="I170">
        <f>SUMIFS(Export!I$3:I$239,Export!$B$3:$B$239,DATA!$B170,Export!$C$3:$C$239,DATA!$C170)</f>
        <v>8</v>
      </c>
      <c r="J170">
        <f>SUMIFS(Export!J$3:J$239,Export!$B$3:$B$239,DATA!$B170,Export!$C$3:$C$239,DATA!$C170)</f>
        <v>786</v>
      </c>
      <c r="K170">
        <f>SUMIFS(Export!K$3:K$239,Export!$B$3:$B$239,DATA!$B170,Export!$C$3:$C$239,DATA!$C170)</f>
        <v>124</v>
      </c>
      <c r="L170">
        <f>SUMIFS(Export!L$3:L$239,Export!$B$3:$B$239,DATA!$B170,Export!$C$3:$C$239,DATA!$C170)</f>
        <v>307</v>
      </c>
      <c r="M170">
        <f>SUMIFS(Export!M$3:M$239,Export!$B$3:$B$239,DATA!$B170,Export!$C$3:$C$239,DATA!$C170)</f>
        <v>355</v>
      </c>
      <c r="N170">
        <f>SUMIFS(Export!N$3:N$239,Export!$B$3:$B$239,DATA!$B170,Export!$C$3:$C$239,DATA!$C170)</f>
        <v>0</v>
      </c>
      <c r="O170">
        <f ca="1">SUMIFS(Export!O$3:O$239,Export!$B$3:$B$239,DATA!$B170,Export!$C$3:$C$239,DATA!$C170)</f>
        <v>0</v>
      </c>
      <c r="P170">
        <f ca="1">SUMIFS(Export!P$3:P$239,Export!$B$3:$B$239,DATA!$B170,Export!$C$3:$C$239,DATA!$C170)</f>
        <v>0</v>
      </c>
    </row>
    <row r="171" spans="1:16" x14ac:dyDescent="0.25">
      <c r="A171" t="s">
        <v>241</v>
      </c>
      <c r="B171" t="s">
        <v>122</v>
      </c>
      <c r="C171">
        <v>3</v>
      </c>
      <c r="D171">
        <f>SUMIFS(Export!D$3:D$239,Export!$B$3:$B$239,DATA!$B171,Export!$C$3:$C$239,DATA!$C171)</f>
        <v>1188</v>
      </c>
      <c r="E171">
        <f>SUMIFS(Export!E$3:E$239,Export!$B$3:$B$239,DATA!$B171,Export!$C$3:$C$239,DATA!$C171)</f>
        <v>929</v>
      </c>
      <c r="F171">
        <f>SUMIFS(Export!F$3:F$239,Export!$B$3:$B$239,DATA!$B171,Export!$C$3:$C$239,DATA!$C171)</f>
        <v>259</v>
      </c>
      <c r="G171">
        <f>SUMIFS(Export!G$3:G$239,Export!$B$3:$B$239,DATA!$B171,Export!$C$3:$C$239,DATA!$C171)</f>
        <v>0</v>
      </c>
      <c r="H171">
        <f>SUMIFS(Export!H$3:H$239,Export!$B$3:$B$239,DATA!$B171,Export!$C$3:$C$239,DATA!$C171)</f>
        <v>2</v>
      </c>
      <c r="I171">
        <f>SUMIFS(Export!I$3:I$239,Export!$B$3:$B$239,DATA!$B171,Export!$C$3:$C$239,DATA!$C171)</f>
        <v>5</v>
      </c>
      <c r="J171">
        <f>SUMIFS(Export!J$3:J$239,Export!$B$3:$B$239,DATA!$B171,Export!$C$3:$C$239,DATA!$C171)</f>
        <v>922</v>
      </c>
      <c r="K171">
        <f>SUMIFS(Export!K$3:K$239,Export!$B$3:$B$239,DATA!$B171,Export!$C$3:$C$239,DATA!$C171)</f>
        <v>159</v>
      </c>
      <c r="L171">
        <f>SUMIFS(Export!L$3:L$239,Export!$B$3:$B$239,DATA!$B171,Export!$C$3:$C$239,DATA!$C171)</f>
        <v>374</v>
      </c>
      <c r="M171">
        <f>SUMIFS(Export!M$3:M$239,Export!$B$3:$B$239,DATA!$B171,Export!$C$3:$C$239,DATA!$C171)</f>
        <v>389</v>
      </c>
      <c r="N171">
        <f>SUMIFS(Export!N$3:N$239,Export!$B$3:$B$239,DATA!$B171,Export!$C$3:$C$239,DATA!$C171)</f>
        <v>0</v>
      </c>
      <c r="O171">
        <f ca="1">SUMIFS(Export!O$3:O$239,Export!$B$3:$B$239,DATA!$B171,Export!$C$3:$C$239,DATA!$C171)</f>
        <v>0</v>
      </c>
      <c r="P171">
        <f ca="1">SUMIFS(Export!P$3:P$239,Export!$B$3:$B$239,DATA!$B171,Export!$C$3:$C$239,DATA!$C171)</f>
        <v>0</v>
      </c>
    </row>
    <row r="172" spans="1:16" x14ac:dyDescent="0.25">
      <c r="A172" t="s">
        <v>95</v>
      </c>
      <c r="B172" t="s">
        <v>23</v>
      </c>
      <c r="C172" t="s">
        <v>199</v>
      </c>
      <c r="D172">
        <f>SUMIFS(Export!D$3:D$239,Export!$B$3:$B$239,DATA!$B172,Export!$C$3:$C$239,DATA!$C172)</f>
        <v>277</v>
      </c>
      <c r="E172">
        <f>SUMIFS(Export!E$3:E$239,Export!$B$3:$B$239,DATA!$B172,Export!$C$3:$C$239,DATA!$C172)</f>
        <v>241</v>
      </c>
      <c r="F172">
        <f>SUMIFS(Export!F$3:F$239,Export!$B$3:$B$239,DATA!$B172,Export!$C$3:$C$239,DATA!$C172)</f>
        <v>36</v>
      </c>
      <c r="G172">
        <f>SUMIFS(Export!G$3:G$239,Export!$B$3:$B$239,DATA!$B172,Export!$C$3:$C$239,DATA!$C172)</f>
        <v>0</v>
      </c>
      <c r="H172">
        <f>SUMIFS(Export!H$3:H$239,Export!$B$3:$B$239,DATA!$B172,Export!$C$3:$C$239,DATA!$C172)</f>
        <v>0</v>
      </c>
      <c r="I172">
        <f>SUMIFS(Export!I$3:I$239,Export!$B$3:$B$239,DATA!$B172,Export!$C$3:$C$239,DATA!$C172)</f>
        <v>2</v>
      </c>
      <c r="J172">
        <f>SUMIFS(Export!J$3:J$239,Export!$B$3:$B$239,DATA!$B172,Export!$C$3:$C$239,DATA!$C172)</f>
        <v>239</v>
      </c>
      <c r="K172">
        <f>SUMIFS(Export!K$3:K$239,Export!$B$3:$B$239,DATA!$B172,Export!$C$3:$C$239,DATA!$C172)</f>
        <v>9</v>
      </c>
      <c r="L172">
        <f>SUMIFS(Export!L$3:L$239,Export!$B$3:$B$239,DATA!$B172,Export!$C$3:$C$239,DATA!$C172)</f>
        <v>66</v>
      </c>
      <c r="M172">
        <f>SUMIFS(Export!M$3:M$239,Export!$B$3:$B$239,DATA!$B172,Export!$C$3:$C$239,DATA!$C172)</f>
        <v>164</v>
      </c>
      <c r="N172">
        <f>SUMIFS(Export!N$3:N$239,Export!$B$3:$B$239,DATA!$B172,Export!$C$3:$C$239,DATA!$C172)</f>
        <v>0</v>
      </c>
      <c r="O172">
        <f ca="1">SUMIFS(Export!O$3:O$239,Export!$B$3:$B$239,DATA!$B172,Export!$C$3:$C$239,DATA!$C172)</f>
        <v>0</v>
      </c>
      <c r="P172">
        <f ca="1">SUMIFS(Export!P$3:P$239,Export!$B$3:$B$239,DATA!$B172,Export!$C$3:$C$239,DATA!$C172)</f>
        <v>0</v>
      </c>
    </row>
    <row r="173" spans="1:16" x14ac:dyDescent="0.25">
      <c r="A173" t="s">
        <v>95</v>
      </c>
      <c r="B173" t="s">
        <v>23</v>
      </c>
      <c r="C173" t="s">
        <v>198</v>
      </c>
      <c r="D173">
        <f>SUMIFS(Export!D$3:D$239,Export!$B$3:$B$239,DATA!$B173,Export!$C$3:$C$239,DATA!$C173)</f>
        <v>217</v>
      </c>
      <c r="E173">
        <f>SUMIFS(Export!E$3:E$239,Export!$B$3:$B$239,DATA!$B173,Export!$C$3:$C$239,DATA!$C173)</f>
        <v>176</v>
      </c>
      <c r="F173">
        <f>SUMIFS(Export!F$3:F$239,Export!$B$3:$B$239,DATA!$B173,Export!$C$3:$C$239,DATA!$C173)</f>
        <v>41</v>
      </c>
      <c r="G173">
        <f>SUMIFS(Export!G$3:G$239,Export!$B$3:$B$239,DATA!$B173,Export!$C$3:$C$239,DATA!$C173)</f>
        <v>0</v>
      </c>
      <c r="H173">
        <f>SUMIFS(Export!H$3:H$239,Export!$B$3:$B$239,DATA!$B173,Export!$C$3:$C$239,DATA!$C173)</f>
        <v>0</v>
      </c>
      <c r="I173">
        <f>SUMIFS(Export!I$3:I$239,Export!$B$3:$B$239,DATA!$B173,Export!$C$3:$C$239,DATA!$C173)</f>
        <v>1</v>
      </c>
      <c r="J173">
        <f>SUMIFS(Export!J$3:J$239,Export!$B$3:$B$239,DATA!$B173,Export!$C$3:$C$239,DATA!$C173)</f>
        <v>175</v>
      </c>
      <c r="K173">
        <f>SUMIFS(Export!K$3:K$239,Export!$B$3:$B$239,DATA!$B173,Export!$C$3:$C$239,DATA!$C173)</f>
        <v>16</v>
      </c>
      <c r="L173">
        <f>SUMIFS(Export!L$3:L$239,Export!$B$3:$B$239,DATA!$B173,Export!$C$3:$C$239,DATA!$C173)</f>
        <v>70</v>
      </c>
      <c r="M173">
        <f>SUMIFS(Export!M$3:M$239,Export!$B$3:$B$239,DATA!$B173,Export!$C$3:$C$239,DATA!$C173)</f>
        <v>89</v>
      </c>
      <c r="N173">
        <f>SUMIFS(Export!N$3:N$239,Export!$B$3:$B$239,DATA!$B173,Export!$C$3:$C$239,DATA!$C173)</f>
        <v>0</v>
      </c>
      <c r="O173">
        <f ca="1">SUMIFS(Export!O$3:O$239,Export!$B$3:$B$239,DATA!$B173,Export!$C$3:$C$239,DATA!$C173)</f>
        <v>0</v>
      </c>
      <c r="P173">
        <f ca="1">SUMIFS(Export!P$3:P$239,Export!$B$3:$B$239,DATA!$B173,Export!$C$3:$C$239,DATA!$C173)</f>
        <v>0</v>
      </c>
    </row>
    <row r="174" spans="1:16" x14ac:dyDescent="0.25">
      <c r="A174" t="s">
        <v>95</v>
      </c>
      <c r="B174" t="s">
        <v>24</v>
      </c>
      <c r="C174" t="s">
        <v>197</v>
      </c>
      <c r="D174">
        <f>SUMIFS(Export!D$3:D$239,Export!$B$3:$B$239,DATA!$B174,Export!$C$3:$C$239,DATA!$C174)</f>
        <v>1240</v>
      </c>
      <c r="E174">
        <f>SUMIFS(Export!E$3:E$239,Export!$B$3:$B$239,DATA!$B174,Export!$C$3:$C$239,DATA!$C174)</f>
        <v>982</v>
      </c>
      <c r="F174">
        <f>SUMIFS(Export!F$3:F$239,Export!$B$3:$B$239,DATA!$B174,Export!$C$3:$C$239,DATA!$C174)</f>
        <v>258</v>
      </c>
      <c r="G174">
        <f>SUMIFS(Export!G$3:G$239,Export!$B$3:$B$239,DATA!$B174,Export!$C$3:$C$239,DATA!$C174)</f>
        <v>0</v>
      </c>
      <c r="H174">
        <f>SUMIFS(Export!H$3:H$239,Export!$B$3:$B$239,DATA!$B174,Export!$C$3:$C$239,DATA!$C174)</f>
        <v>7</v>
      </c>
      <c r="I174">
        <f>SUMIFS(Export!I$3:I$239,Export!$B$3:$B$239,DATA!$B174,Export!$C$3:$C$239,DATA!$C174)</f>
        <v>0</v>
      </c>
      <c r="J174">
        <f>SUMIFS(Export!J$3:J$239,Export!$B$3:$B$239,DATA!$B174,Export!$C$3:$C$239,DATA!$C174)</f>
        <v>975</v>
      </c>
      <c r="K174">
        <f>SUMIFS(Export!K$3:K$239,Export!$B$3:$B$239,DATA!$B174,Export!$C$3:$C$239,DATA!$C174)</f>
        <v>24</v>
      </c>
      <c r="L174">
        <f>SUMIFS(Export!L$3:L$239,Export!$B$3:$B$239,DATA!$B174,Export!$C$3:$C$239,DATA!$C174)</f>
        <v>450</v>
      </c>
      <c r="M174">
        <f>SUMIFS(Export!M$3:M$239,Export!$B$3:$B$239,DATA!$B174,Export!$C$3:$C$239,DATA!$C174)</f>
        <v>501</v>
      </c>
      <c r="N174">
        <f>SUMIFS(Export!N$3:N$239,Export!$B$3:$B$239,DATA!$B174,Export!$C$3:$C$239,DATA!$C174)</f>
        <v>0</v>
      </c>
      <c r="O174">
        <f ca="1">SUMIFS(Export!O$3:O$239,Export!$B$3:$B$239,DATA!$B174,Export!$C$3:$C$239,DATA!$C174)</f>
        <v>0</v>
      </c>
      <c r="P174">
        <f ca="1">SUMIFS(Export!P$3:P$239,Export!$B$3:$B$239,DATA!$B174,Export!$C$3:$C$239,DATA!$C174)</f>
        <v>0</v>
      </c>
    </row>
    <row r="175" spans="1:16" x14ac:dyDescent="0.25">
      <c r="A175" t="s">
        <v>95</v>
      </c>
      <c r="B175" t="s">
        <v>24</v>
      </c>
      <c r="C175" t="s">
        <v>196</v>
      </c>
      <c r="D175">
        <f>SUMIFS(Export!D$3:D$239,Export!$B$3:$B$239,DATA!$B175,Export!$C$3:$C$239,DATA!$C175)</f>
        <v>127</v>
      </c>
      <c r="E175">
        <f>SUMIFS(Export!E$3:E$239,Export!$B$3:$B$239,DATA!$B175,Export!$C$3:$C$239,DATA!$C175)</f>
        <v>114</v>
      </c>
      <c r="F175">
        <f>SUMIFS(Export!F$3:F$239,Export!$B$3:$B$239,DATA!$B175,Export!$C$3:$C$239,DATA!$C175)</f>
        <v>13</v>
      </c>
      <c r="G175">
        <f>SUMIFS(Export!G$3:G$239,Export!$B$3:$B$239,DATA!$B175,Export!$C$3:$C$239,DATA!$C175)</f>
        <v>0</v>
      </c>
      <c r="H175">
        <f>SUMIFS(Export!H$3:H$239,Export!$B$3:$B$239,DATA!$B175,Export!$C$3:$C$239,DATA!$C175)</f>
        <v>0</v>
      </c>
      <c r="I175">
        <f>SUMIFS(Export!I$3:I$239,Export!$B$3:$B$239,DATA!$B175,Export!$C$3:$C$239,DATA!$C175)</f>
        <v>2</v>
      </c>
      <c r="J175">
        <f>SUMIFS(Export!J$3:J$239,Export!$B$3:$B$239,DATA!$B175,Export!$C$3:$C$239,DATA!$C175)</f>
        <v>112</v>
      </c>
      <c r="K175">
        <f>SUMIFS(Export!K$3:K$239,Export!$B$3:$B$239,DATA!$B175,Export!$C$3:$C$239,DATA!$C175)</f>
        <v>3</v>
      </c>
      <c r="L175">
        <f>SUMIFS(Export!L$3:L$239,Export!$B$3:$B$239,DATA!$B175,Export!$C$3:$C$239,DATA!$C175)</f>
        <v>54</v>
      </c>
      <c r="M175">
        <f>SUMIFS(Export!M$3:M$239,Export!$B$3:$B$239,DATA!$B175,Export!$C$3:$C$239,DATA!$C175)</f>
        <v>55</v>
      </c>
      <c r="N175">
        <f>SUMIFS(Export!N$3:N$239,Export!$B$3:$B$239,DATA!$B175,Export!$C$3:$C$239,DATA!$C175)</f>
        <v>0</v>
      </c>
      <c r="O175">
        <f ca="1">SUMIFS(Export!O$3:O$239,Export!$B$3:$B$239,DATA!$B175,Export!$C$3:$C$239,DATA!$C175)</f>
        <v>0</v>
      </c>
      <c r="P175">
        <f ca="1">SUMIFS(Export!P$3:P$239,Export!$B$3:$B$239,DATA!$B175,Export!$C$3:$C$239,DATA!$C175)</f>
        <v>0</v>
      </c>
    </row>
    <row r="176" spans="1:16" x14ac:dyDescent="0.25">
      <c r="A176" t="s">
        <v>95</v>
      </c>
      <c r="B176" t="s">
        <v>24</v>
      </c>
      <c r="C176" t="s">
        <v>194</v>
      </c>
      <c r="D176">
        <f>SUMIFS(Export!D$3:D$239,Export!$B$3:$B$239,DATA!$B176,Export!$C$3:$C$239,DATA!$C176)</f>
        <v>183</v>
      </c>
      <c r="E176">
        <f>SUMIFS(Export!E$3:E$239,Export!$B$3:$B$239,DATA!$B176,Export!$C$3:$C$239,DATA!$C176)</f>
        <v>156</v>
      </c>
      <c r="F176">
        <f>SUMIFS(Export!F$3:F$239,Export!$B$3:$B$239,DATA!$B176,Export!$C$3:$C$239,DATA!$C176)</f>
        <v>27</v>
      </c>
      <c r="G176">
        <f>SUMIFS(Export!G$3:G$239,Export!$B$3:$B$239,DATA!$B176,Export!$C$3:$C$239,DATA!$C176)</f>
        <v>0</v>
      </c>
      <c r="H176">
        <f>SUMIFS(Export!H$3:H$239,Export!$B$3:$B$239,DATA!$B176,Export!$C$3:$C$239,DATA!$C176)</f>
        <v>0</v>
      </c>
      <c r="I176">
        <f>SUMIFS(Export!I$3:I$239,Export!$B$3:$B$239,DATA!$B176,Export!$C$3:$C$239,DATA!$C176)</f>
        <v>0</v>
      </c>
      <c r="J176">
        <f>SUMIFS(Export!J$3:J$239,Export!$B$3:$B$239,DATA!$B176,Export!$C$3:$C$239,DATA!$C176)</f>
        <v>156</v>
      </c>
      <c r="K176">
        <f>SUMIFS(Export!K$3:K$239,Export!$B$3:$B$239,DATA!$B176,Export!$C$3:$C$239,DATA!$C176)</f>
        <v>7</v>
      </c>
      <c r="L176">
        <f>SUMIFS(Export!L$3:L$239,Export!$B$3:$B$239,DATA!$B176,Export!$C$3:$C$239,DATA!$C176)</f>
        <v>84</v>
      </c>
      <c r="M176">
        <f>SUMIFS(Export!M$3:M$239,Export!$B$3:$B$239,DATA!$B176,Export!$C$3:$C$239,DATA!$C176)</f>
        <v>65</v>
      </c>
      <c r="N176">
        <f>SUMIFS(Export!N$3:N$239,Export!$B$3:$B$239,DATA!$B176,Export!$C$3:$C$239,DATA!$C176)</f>
        <v>0</v>
      </c>
      <c r="O176">
        <f ca="1">SUMIFS(Export!O$3:O$239,Export!$B$3:$B$239,DATA!$B176,Export!$C$3:$C$239,DATA!$C176)</f>
        <v>0</v>
      </c>
      <c r="P176">
        <f ca="1">SUMIFS(Export!P$3:P$239,Export!$B$3:$B$239,DATA!$B176,Export!$C$3:$C$239,DATA!$C176)</f>
        <v>0</v>
      </c>
    </row>
    <row r="177" spans="1:16" x14ac:dyDescent="0.25">
      <c r="A177" t="s">
        <v>95</v>
      </c>
      <c r="B177" t="s">
        <v>24</v>
      </c>
      <c r="C177" t="s">
        <v>193</v>
      </c>
      <c r="D177">
        <f>SUMIFS(Export!D$3:D$239,Export!$B$3:$B$239,DATA!$B177,Export!$C$3:$C$239,DATA!$C177)</f>
        <v>53</v>
      </c>
      <c r="E177">
        <f>SUMIFS(Export!E$3:E$239,Export!$B$3:$B$239,DATA!$B177,Export!$C$3:$C$239,DATA!$C177)</f>
        <v>48</v>
      </c>
      <c r="F177">
        <f>SUMIFS(Export!F$3:F$239,Export!$B$3:$B$239,DATA!$B177,Export!$C$3:$C$239,DATA!$C177)</f>
        <v>5</v>
      </c>
      <c r="G177">
        <f>SUMIFS(Export!G$3:G$239,Export!$B$3:$B$239,DATA!$B177,Export!$C$3:$C$239,DATA!$C177)</f>
        <v>0</v>
      </c>
      <c r="H177">
        <f>SUMIFS(Export!H$3:H$239,Export!$B$3:$B$239,DATA!$B177,Export!$C$3:$C$239,DATA!$C177)</f>
        <v>0</v>
      </c>
      <c r="I177">
        <f>SUMIFS(Export!I$3:I$239,Export!$B$3:$B$239,DATA!$B177,Export!$C$3:$C$239,DATA!$C177)</f>
        <v>0</v>
      </c>
      <c r="J177">
        <f>SUMIFS(Export!J$3:J$239,Export!$B$3:$B$239,DATA!$B177,Export!$C$3:$C$239,DATA!$C177)</f>
        <v>48</v>
      </c>
      <c r="K177">
        <f>SUMIFS(Export!K$3:K$239,Export!$B$3:$B$239,DATA!$B177,Export!$C$3:$C$239,DATA!$C177)</f>
        <v>0</v>
      </c>
      <c r="L177">
        <f>SUMIFS(Export!L$3:L$239,Export!$B$3:$B$239,DATA!$B177,Export!$C$3:$C$239,DATA!$C177)</f>
        <v>10</v>
      </c>
      <c r="M177">
        <f>SUMIFS(Export!M$3:M$239,Export!$B$3:$B$239,DATA!$B177,Export!$C$3:$C$239,DATA!$C177)</f>
        <v>38</v>
      </c>
      <c r="N177">
        <f>SUMIFS(Export!N$3:N$239,Export!$B$3:$B$239,DATA!$B177,Export!$C$3:$C$239,DATA!$C177)</f>
        <v>0</v>
      </c>
      <c r="O177">
        <f ca="1">SUMIFS(Export!O$3:O$239,Export!$B$3:$B$239,DATA!$B177,Export!$C$3:$C$239,DATA!$C177)</f>
        <v>0</v>
      </c>
      <c r="P177">
        <f ca="1">SUMIFS(Export!P$3:P$239,Export!$B$3:$B$239,DATA!$B177,Export!$C$3:$C$239,DATA!$C177)</f>
        <v>0</v>
      </c>
    </row>
    <row r="178" spans="1:16" x14ac:dyDescent="0.25">
      <c r="A178" t="s">
        <v>95</v>
      </c>
      <c r="B178" t="s">
        <v>24</v>
      </c>
      <c r="C178" t="s">
        <v>195</v>
      </c>
      <c r="D178">
        <f>SUMIFS(Export!D$3:D$239,Export!$B$3:$B$239,DATA!$B178,Export!$C$3:$C$239,DATA!$C178)</f>
        <v>266</v>
      </c>
      <c r="E178">
        <f>SUMIFS(Export!E$3:E$239,Export!$B$3:$B$239,DATA!$B178,Export!$C$3:$C$239,DATA!$C178)</f>
        <v>227</v>
      </c>
      <c r="F178">
        <f>SUMIFS(Export!F$3:F$239,Export!$B$3:$B$239,DATA!$B178,Export!$C$3:$C$239,DATA!$C178)</f>
        <v>39</v>
      </c>
      <c r="G178">
        <f>SUMIFS(Export!G$3:G$239,Export!$B$3:$B$239,DATA!$B178,Export!$C$3:$C$239,DATA!$C178)</f>
        <v>0</v>
      </c>
      <c r="H178">
        <f>SUMIFS(Export!H$3:H$239,Export!$B$3:$B$239,DATA!$B178,Export!$C$3:$C$239,DATA!$C178)</f>
        <v>0</v>
      </c>
      <c r="I178">
        <f>SUMIFS(Export!I$3:I$239,Export!$B$3:$B$239,DATA!$B178,Export!$C$3:$C$239,DATA!$C178)</f>
        <v>2</v>
      </c>
      <c r="J178">
        <f>SUMIFS(Export!J$3:J$239,Export!$B$3:$B$239,DATA!$B178,Export!$C$3:$C$239,DATA!$C178)</f>
        <v>225</v>
      </c>
      <c r="K178">
        <f>SUMIFS(Export!K$3:K$239,Export!$B$3:$B$239,DATA!$B178,Export!$C$3:$C$239,DATA!$C178)</f>
        <v>16</v>
      </c>
      <c r="L178">
        <f>SUMIFS(Export!L$3:L$239,Export!$B$3:$B$239,DATA!$B178,Export!$C$3:$C$239,DATA!$C178)</f>
        <v>104</v>
      </c>
      <c r="M178">
        <f>SUMIFS(Export!M$3:M$239,Export!$B$3:$B$239,DATA!$B178,Export!$C$3:$C$239,DATA!$C178)</f>
        <v>105</v>
      </c>
      <c r="N178">
        <f>SUMIFS(Export!N$3:N$239,Export!$B$3:$B$239,DATA!$B178,Export!$C$3:$C$239,DATA!$C178)</f>
        <v>0</v>
      </c>
      <c r="O178">
        <f ca="1">SUMIFS(Export!O$3:O$239,Export!$B$3:$B$239,DATA!$B178,Export!$C$3:$C$239,DATA!$C178)</f>
        <v>0</v>
      </c>
      <c r="P178">
        <f ca="1">SUMIFS(Export!P$3:P$239,Export!$B$3:$B$239,DATA!$B178,Export!$C$3:$C$239,DATA!$C178)</f>
        <v>0</v>
      </c>
    </row>
    <row r="179" spans="1:16" x14ac:dyDescent="0.25">
      <c r="A179" t="s">
        <v>95</v>
      </c>
      <c r="B179" t="s">
        <v>24</v>
      </c>
      <c r="C179" t="s">
        <v>192</v>
      </c>
      <c r="D179">
        <f>SUMIFS(Export!D$3:D$239,Export!$B$3:$B$239,DATA!$B179,Export!$C$3:$C$239,DATA!$C179)</f>
        <v>67</v>
      </c>
      <c r="E179">
        <f>SUMIFS(Export!E$3:E$239,Export!$B$3:$B$239,DATA!$B179,Export!$C$3:$C$239,DATA!$C179)</f>
        <v>59</v>
      </c>
      <c r="F179">
        <f>SUMIFS(Export!F$3:F$239,Export!$B$3:$B$239,DATA!$B179,Export!$C$3:$C$239,DATA!$C179)</f>
        <v>8</v>
      </c>
      <c r="G179">
        <f>SUMIFS(Export!G$3:G$239,Export!$B$3:$B$239,DATA!$B179,Export!$C$3:$C$239,DATA!$C179)</f>
        <v>0</v>
      </c>
      <c r="H179">
        <f>SUMIFS(Export!H$3:H$239,Export!$B$3:$B$239,DATA!$B179,Export!$C$3:$C$239,DATA!$C179)</f>
        <v>0</v>
      </c>
      <c r="I179">
        <f>SUMIFS(Export!I$3:I$239,Export!$B$3:$B$239,DATA!$B179,Export!$C$3:$C$239,DATA!$C179)</f>
        <v>0</v>
      </c>
      <c r="J179">
        <f>SUMIFS(Export!J$3:J$239,Export!$B$3:$B$239,DATA!$B179,Export!$C$3:$C$239,DATA!$C179)</f>
        <v>59</v>
      </c>
      <c r="K179">
        <f>SUMIFS(Export!K$3:K$239,Export!$B$3:$B$239,DATA!$B179,Export!$C$3:$C$239,DATA!$C179)</f>
        <v>3</v>
      </c>
      <c r="L179">
        <f>SUMIFS(Export!L$3:L$239,Export!$B$3:$B$239,DATA!$B179,Export!$C$3:$C$239,DATA!$C179)</f>
        <v>32</v>
      </c>
      <c r="M179">
        <f>SUMIFS(Export!M$3:M$239,Export!$B$3:$B$239,DATA!$B179,Export!$C$3:$C$239,DATA!$C179)</f>
        <v>24</v>
      </c>
      <c r="N179">
        <f>SUMIFS(Export!N$3:N$239,Export!$B$3:$B$239,DATA!$B179,Export!$C$3:$C$239,DATA!$C179)</f>
        <v>0</v>
      </c>
      <c r="O179">
        <f ca="1">SUMIFS(Export!O$3:O$239,Export!$B$3:$B$239,DATA!$B179,Export!$C$3:$C$239,DATA!$C179)</f>
        <v>0</v>
      </c>
      <c r="P179">
        <f ca="1">SUMIFS(Export!P$3:P$239,Export!$B$3:$B$239,DATA!$B179,Export!$C$3:$C$239,DATA!$C179)</f>
        <v>0</v>
      </c>
    </row>
    <row r="180" spans="1:16" x14ac:dyDescent="0.25">
      <c r="A180" t="s">
        <v>95</v>
      </c>
      <c r="B180" t="s">
        <v>25</v>
      </c>
      <c r="C180" t="s">
        <v>191</v>
      </c>
      <c r="D180">
        <f>SUMIFS(Export!D$3:D$239,Export!$B$3:$B$239,DATA!$B180,Export!$C$3:$C$239,DATA!$C180)</f>
        <v>841</v>
      </c>
      <c r="E180">
        <f>SUMIFS(Export!E$3:E$239,Export!$B$3:$B$239,DATA!$B180,Export!$C$3:$C$239,DATA!$C180)</f>
        <v>673</v>
      </c>
      <c r="F180">
        <f>SUMIFS(Export!F$3:F$239,Export!$B$3:$B$239,DATA!$B180,Export!$C$3:$C$239,DATA!$C180)</f>
        <v>168</v>
      </c>
      <c r="G180">
        <f>SUMIFS(Export!G$3:G$239,Export!$B$3:$B$239,DATA!$B180,Export!$C$3:$C$239,DATA!$C180)</f>
        <v>0</v>
      </c>
      <c r="H180">
        <f>SUMIFS(Export!H$3:H$239,Export!$B$3:$B$239,DATA!$B180,Export!$C$3:$C$239,DATA!$C180)</f>
        <v>11</v>
      </c>
      <c r="I180">
        <f>SUMIFS(Export!I$3:I$239,Export!$B$3:$B$239,DATA!$B180,Export!$C$3:$C$239,DATA!$C180)</f>
        <v>6</v>
      </c>
      <c r="J180">
        <f>SUMIFS(Export!J$3:J$239,Export!$B$3:$B$239,DATA!$B180,Export!$C$3:$C$239,DATA!$C180)</f>
        <v>656</v>
      </c>
      <c r="K180">
        <f>SUMIFS(Export!K$3:K$239,Export!$B$3:$B$239,DATA!$B180,Export!$C$3:$C$239,DATA!$C180)</f>
        <v>109</v>
      </c>
      <c r="L180">
        <f>SUMIFS(Export!L$3:L$239,Export!$B$3:$B$239,DATA!$B180,Export!$C$3:$C$239,DATA!$C180)</f>
        <v>179</v>
      </c>
      <c r="M180">
        <f>SUMIFS(Export!M$3:M$239,Export!$B$3:$B$239,DATA!$B180,Export!$C$3:$C$239,DATA!$C180)</f>
        <v>368</v>
      </c>
      <c r="N180">
        <f>SUMIFS(Export!N$3:N$239,Export!$B$3:$B$239,DATA!$B180,Export!$C$3:$C$239,DATA!$C180)</f>
        <v>0</v>
      </c>
      <c r="O180">
        <f ca="1">SUMIFS(Export!O$3:O$239,Export!$B$3:$B$239,DATA!$B180,Export!$C$3:$C$239,DATA!$C180)</f>
        <v>0</v>
      </c>
      <c r="P180">
        <f ca="1">SUMIFS(Export!P$3:P$239,Export!$B$3:$B$239,DATA!$B180,Export!$C$3:$C$239,DATA!$C180)</f>
        <v>0</v>
      </c>
    </row>
    <row r="181" spans="1:16" x14ac:dyDescent="0.25">
      <c r="A181" t="s">
        <v>95</v>
      </c>
      <c r="B181" t="s">
        <v>25</v>
      </c>
      <c r="C181" t="s">
        <v>190</v>
      </c>
      <c r="D181">
        <f>SUMIFS(Export!D$3:D$239,Export!$B$3:$B$239,DATA!$B181,Export!$C$3:$C$239,DATA!$C181)</f>
        <v>726</v>
      </c>
      <c r="E181">
        <f>SUMIFS(Export!E$3:E$239,Export!$B$3:$B$239,DATA!$B181,Export!$C$3:$C$239,DATA!$C181)</f>
        <v>595</v>
      </c>
      <c r="F181">
        <f>SUMIFS(Export!F$3:F$239,Export!$B$3:$B$239,DATA!$B181,Export!$C$3:$C$239,DATA!$C181)</f>
        <v>131</v>
      </c>
      <c r="G181">
        <f>SUMIFS(Export!G$3:G$239,Export!$B$3:$B$239,DATA!$B181,Export!$C$3:$C$239,DATA!$C181)</f>
        <v>0</v>
      </c>
      <c r="H181">
        <f>SUMIFS(Export!H$3:H$239,Export!$B$3:$B$239,DATA!$B181,Export!$C$3:$C$239,DATA!$C181)</f>
        <v>3</v>
      </c>
      <c r="I181">
        <f>SUMIFS(Export!I$3:I$239,Export!$B$3:$B$239,DATA!$B181,Export!$C$3:$C$239,DATA!$C181)</f>
        <v>4</v>
      </c>
      <c r="J181">
        <f>SUMIFS(Export!J$3:J$239,Export!$B$3:$B$239,DATA!$B181,Export!$C$3:$C$239,DATA!$C181)</f>
        <v>588</v>
      </c>
      <c r="K181">
        <f>SUMIFS(Export!K$3:K$239,Export!$B$3:$B$239,DATA!$B181,Export!$C$3:$C$239,DATA!$C181)</f>
        <v>108</v>
      </c>
      <c r="L181">
        <f>SUMIFS(Export!L$3:L$239,Export!$B$3:$B$239,DATA!$B181,Export!$C$3:$C$239,DATA!$C181)</f>
        <v>141</v>
      </c>
      <c r="M181">
        <f>SUMIFS(Export!M$3:M$239,Export!$B$3:$B$239,DATA!$B181,Export!$C$3:$C$239,DATA!$C181)</f>
        <v>339</v>
      </c>
      <c r="N181">
        <f>SUMIFS(Export!N$3:N$239,Export!$B$3:$B$239,DATA!$B181,Export!$C$3:$C$239,DATA!$C181)</f>
        <v>0</v>
      </c>
      <c r="O181">
        <f ca="1">SUMIFS(Export!O$3:O$239,Export!$B$3:$B$239,DATA!$B181,Export!$C$3:$C$239,DATA!$C181)</f>
        <v>0</v>
      </c>
      <c r="P181">
        <f ca="1">SUMIFS(Export!P$3:P$239,Export!$B$3:$B$239,DATA!$B181,Export!$C$3:$C$239,DATA!$C181)</f>
        <v>0</v>
      </c>
    </row>
    <row r="182" spans="1:16" x14ac:dyDescent="0.25">
      <c r="A182" t="s">
        <v>95</v>
      </c>
      <c r="B182" t="s">
        <v>25</v>
      </c>
      <c r="C182" t="s">
        <v>189</v>
      </c>
      <c r="D182">
        <f>SUMIFS(Export!D$3:D$239,Export!$B$3:$B$239,DATA!$B182,Export!$C$3:$C$239,DATA!$C182)</f>
        <v>336</v>
      </c>
      <c r="E182">
        <f>SUMIFS(Export!E$3:E$239,Export!$B$3:$B$239,DATA!$B182,Export!$C$3:$C$239,DATA!$C182)</f>
        <v>271</v>
      </c>
      <c r="F182">
        <f>SUMIFS(Export!F$3:F$239,Export!$B$3:$B$239,DATA!$B182,Export!$C$3:$C$239,DATA!$C182)</f>
        <v>65</v>
      </c>
      <c r="G182">
        <f>SUMIFS(Export!G$3:G$239,Export!$B$3:$B$239,DATA!$B182,Export!$C$3:$C$239,DATA!$C182)</f>
        <v>0</v>
      </c>
      <c r="H182">
        <f>SUMIFS(Export!H$3:H$239,Export!$B$3:$B$239,DATA!$B182,Export!$C$3:$C$239,DATA!$C182)</f>
        <v>0</v>
      </c>
      <c r="I182">
        <f>SUMIFS(Export!I$3:I$239,Export!$B$3:$B$239,DATA!$B182,Export!$C$3:$C$239,DATA!$C182)</f>
        <v>1</v>
      </c>
      <c r="J182">
        <f>SUMIFS(Export!J$3:J$239,Export!$B$3:$B$239,DATA!$B182,Export!$C$3:$C$239,DATA!$C182)</f>
        <v>270</v>
      </c>
      <c r="K182">
        <f>SUMIFS(Export!K$3:K$239,Export!$B$3:$B$239,DATA!$B182,Export!$C$3:$C$239,DATA!$C182)</f>
        <v>54</v>
      </c>
      <c r="L182">
        <f>SUMIFS(Export!L$3:L$239,Export!$B$3:$B$239,DATA!$B182,Export!$C$3:$C$239,DATA!$C182)</f>
        <v>59</v>
      </c>
      <c r="M182">
        <f>SUMIFS(Export!M$3:M$239,Export!$B$3:$B$239,DATA!$B182,Export!$C$3:$C$239,DATA!$C182)</f>
        <v>157</v>
      </c>
      <c r="N182">
        <f>SUMIFS(Export!N$3:N$239,Export!$B$3:$B$239,DATA!$B182,Export!$C$3:$C$239,DATA!$C182)</f>
        <v>0</v>
      </c>
      <c r="O182">
        <f ca="1">SUMIFS(Export!O$3:O$239,Export!$B$3:$B$239,DATA!$B182,Export!$C$3:$C$239,DATA!$C182)</f>
        <v>0</v>
      </c>
      <c r="P182">
        <f ca="1">SUMIFS(Export!P$3:P$239,Export!$B$3:$B$239,DATA!$B182,Export!$C$3:$C$239,DATA!$C182)</f>
        <v>0</v>
      </c>
    </row>
    <row r="183" spans="1:16" x14ac:dyDescent="0.25">
      <c r="A183" t="s">
        <v>95</v>
      </c>
      <c r="B183" t="s">
        <v>25</v>
      </c>
      <c r="C183" t="s">
        <v>188</v>
      </c>
      <c r="D183">
        <f>SUMIFS(Export!D$3:D$239,Export!$B$3:$B$239,DATA!$B183,Export!$C$3:$C$239,DATA!$C183)</f>
        <v>144</v>
      </c>
      <c r="E183">
        <f>SUMIFS(Export!E$3:E$239,Export!$B$3:$B$239,DATA!$B183,Export!$C$3:$C$239,DATA!$C183)</f>
        <v>123</v>
      </c>
      <c r="F183">
        <f>SUMIFS(Export!F$3:F$239,Export!$B$3:$B$239,DATA!$B183,Export!$C$3:$C$239,DATA!$C183)</f>
        <v>21</v>
      </c>
      <c r="G183">
        <f>SUMIFS(Export!G$3:G$239,Export!$B$3:$B$239,DATA!$B183,Export!$C$3:$C$239,DATA!$C183)</f>
        <v>0</v>
      </c>
      <c r="H183">
        <f>SUMIFS(Export!H$3:H$239,Export!$B$3:$B$239,DATA!$B183,Export!$C$3:$C$239,DATA!$C183)</f>
        <v>0</v>
      </c>
      <c r="I183">
        <f>SUMIFS(Export!I$3:I$239,Export!$B$3:$B$239,DATA!$B183,Export!$C$3:$C$239,DATA!$C183)</f>
        <v>0</v>
      </c>
      <c r="J183">
        <f>SUMIFS(Export!J$3:J$239,Export!$B$3:$B$239,DATA!$B183,Export!$C$3:$C$239,DATA!$C183)</f>
        <v>123</v>
      </c>
      <c r="K183">
        <f>SUMIFS(Export!K$3:K$239,Export!$B$3:$B$239,DATA!$B183,Export!$C$3:$C$239,DATA!$C183)</f>
        <v>8</v>
      </c>
      <c r="L183">
        <f>SUMIFS(Export!L$3:L$239,Export!$B$3:$B$239,DATA!$B183,Export!$C$3:$C$239,DATA!$C183)</f>
        <v>14</v>
      </c>
      <c r="M183">
        <f>SUMIFS(Export!M$3:M$239,Export!$B$3:$B$239,DATA!$B183,Export!$C$3:$C$239,DATA!$C183)</f>
        <v>101</v>
      </c>
      <c r="N183">
        <f>SUMIFS(Export!N$3:N$239,Export!$B$3:$B$239,DATA!$B183,Export!$C$3:$C$239,DATA!$C183)</f>
        <v>0</v>
      </c>
      <c r="O183">
        <f ca="1">SUMIFS(Export!O$3:O$239,Export!$B$3:$B$239,DATA!$B183,Export!$C$3:$C$239,DATA!$C183)</f>
        <v>0</v>
      </c>
      <c r="P183">
        <f ca="1">SUMIFS(Export!P$3:P$239,Export!$B$3:$B$239,DATA!$B183,Export!$C$3:$C$239,DATA!$C183)</f>
        <v>0</v>
      </c>
    </row>
    <row r="184" spans="1:16" x14ac:dyDescent="0.25">
      <c r="A184" t="s">
        <v>95</v>
      </c>
      <c r="B184" t="s">
        <v>25</v>
      </c>
      <c r="C184" t="s">
        <v>187</v>
      </c>
      <c r="D184">
        <f>SUMIFS(Export!D$3:D$239,Export!$B$3:$B$239,DATA!$B184,Export!$C$3:$C$239,DATA!$C184)</f>
        <v>121</v>
      </c>
      <c r="E184">
        <f>SUMIFS(Export!E$3:E$239,Export!$B$3:$B$239,DATA!$B184,Export!$C$3:$C$239,DATA!$C184)</f>
        <v>109</v>
      </c>
      <c r="F184">
        <f>SUMIFS(Export!F$3:F$239,Export!$B$3:$B$239,DATA!$B184,Export!$C$3:$C$239,DATA!$C184)</f>
        <v>12</v>
      </c>
      <c r="G184">
        <f>SUMIFS(Export!G$3:G$239,Export!$B$3:$B$239,DATA!$B184,Export!$C$3:$C$239,DATA!$C184)</f>
        <v>0</v>
      </c>
      <c r="H184">
        <f>SUMIFS(Export!H$3:H$239,Export!$B$3:$B$239,DATA!$B184,Export!$C$3:$C$239,DATA!$C184)</f>
        <v>0</v>
      </c>
      <c r="I184">
        <f>SUMIFS(Export!I$3:I$239,Export!$B$3:$B$239,DATA!$B184,Export!$C$3:$C$239,DATA!$C184)</f>
        <v>0</v>
      </c>
      <c r="J184">
        <f>SUMIFS(Export!J$3:J$239,Export!$B$3:$B$239,DATA!$B184,Export!$C$3:$C$239,DATA!$C184)</f>
        <v>109</v>
      </c>
      <c r="K184">
        <f>SUMIFS(Export!K$3:K$239,Export!$B$3:$B$239,DATA!$B184,Export!$C$3:$C$239,DATA!$C184)</f>
        <v>9</v>
      </c>
      <c r="L184">
        <f>SUMIFS(Export!L$3:L$239,Export!$B$3:$B$239,DATA!$B184,Export!$C$3:$C$239,DATA!$C184)</f>
        <v>15</v>
      </c>
      <c r="M184">
        <f>SUMIFS(Export!M$3:M$239,Export!$B$3:$B$239,DATA!$B184,Export!$C$3:$C$239,DATA!$C184)</f>
        <v>85</v>
      </c>
      <c r="N184">
        <f>SUMIFS(Export!N$3:N$239,Export!$B$3:$B$239,DATA!$B184,Export!$C$3:$C$239,DATA!$C184)</f>
        <v>0</v>
      </c>
      <c r="O184">
        <f ca="1">SUMIFS(Export!O$3:O$239,Export!$B$3:$B$239,DATA!$B184,Export!$C$3:$C$239,DATA!$C184)</f>
        <v>0</v>
      </c>
      <c r="P184">
        <f ca="1">SUMIFS(Export!P$3:P$239,Export!$B$3:$B$239,DATA!$B184,Export!$C$3:$C$239,DATA!$C184)</f>
        <v>0</v>
      </c>
    </row>
    <row r="185" spans="1:16" x14ac:dyDescent="0.25">
      <c r="A185" t="s">
        <v>95</v>
      </c>
      <c r="B185" t="s">
        <v>26</v>
      </c>
      <c r="C185" t="s">
        <v>186</v>
      </c>
      <c r="D185">
        <f>SUMIFS(Export!D$3:D$239,Export!$B$3:$B$239,DATA!$B185,Export!$C$3:$C$239,DATA!$C185)</f>
        <v>276</v>
      </c>
      <c r="E185">
        <f>SUMIFS(Export!E$3:E$239,Export!$B$3:$B$239,DATA!$B185,Export!$C$3:$C$239,DATA!$C185)</f>
        <v>215</v>
      </c>
      <c r="F185">
        <f>SUMIFS(Export!F$3:F$239,Export!$B$3:$B$239,DATA!$B185,Export!$C$3:$C$239,DATA!$C185)</f>
        <v>61</v>
      </c>
      <c r="G185">
        <f>SUMIFS(Export!G$3:G$239,Export!$B$3:$B$239,DATA!$B185,Export!$C$3:$C$239,DATA!$C185)</f>
        <v>0</v>
      </c>
      <c r="H185">
        <f>SUMIFS(Export!H$3:H$239,Export!$B$3:$B$239,DATA!$B185,Export!$C$3:$C$239,DATA!$C185)</f>
        <v>0</v>
      </c>
      <c r="I185">
        <f>SUMIFS(Export!I$3:I$239,Export!$B$3:$B$239,DATA!$B185,Export!$C$3:$C$239,DATA!$C185)</f>
        <v>0</v>
      </c>
      <c r="J185">
        <f>SUMIFS(Export!J$3:J$239,Export!$B$3:$B$239,DATA!$B185,Export!$C$3:$C$239,DATA!$C185)</f>
        <v>215</v>
      </c>
      <c r="K185">
        <f>SUMIFS(Export!K$3:K$239,Export!$B$3:$B$239,DATA!$B185,Export!$C$3:$C$239,DATA!$C185)</f>
        <v>12</v>
      </c>
      <c r="L185">
        <f>SUMIFS(Export!L$3:L$239,Export!$B$3:$B$239,DATA!$B185,Export!$C$3:$C$239,DATA!$C185)</f>
        <v>128</v>
      </c>
      <c r="M185">
        <f>SUMIFS(Export!M$3:M$239,Export!$B$3:$B$239,DATA!$B185,Export!$C$3:$C$239,DATA!$C185)</f>
        <v>75</v>
      </c>
      <c r="N185">
        <f>SUMIFS(Export!N$3:N$239,Export!$B$3:$B$239,DATA!$B185,Export!$C$3:$C$239,DATA!$C185)</f>
        <v>0</v>
      </c>
      <c r="O185">
        <f ca="1">SUMIFS(Export!O$3:O$239,Export!$B$3:$B$239,DATA!$B185,Export!$C$3:$C$239,DATA!$C185)</f>
        <v>0</v>
      </c>
      <c r="P185">
        <f ca="1">SUMIFS(Export!P$3:P$239,Export!$B$3:$B$239,DATA!$B185,Export!$C$3:$C$239,DATA!$C185)</f>
        <v>0</v>
      </c>
    </row>
    <row r="186" spans="1:16" x14ac:dyDescent="0.25">
      <c r="A186" t="s">
        <v>95</v>
      </c>
      <c r="B186" t="s">
        <v>26</v>
      </c>
      <c r="C186" t="s">
        <v>185</v>
      </c>
      <c r="D186">
        <f>SUMIFS(Export!D$3:D$239,Export!$B$3:$B$239,DATA!$B186,Export!$C$3:$C$239,DATA!$C186)</f>
        <v>114</v>
      </c>
      <c r="E186">
        <f>SUMIFS(Export!E$3:E$239,Export!$B$3:$B$239,DATA!$B186,Export!$C$3:$C$239,DATA!$C186)</f>
        <v>86</v>
      </c>
      <c r="F186">
        <f>SUMIFS(Export!F$3:F$239,Export!$B$3:$B$239,DATA!$B186,Export!$C$3:$C$239,DATA!$C186)</f>
        <v>28</v>
      </c>
      <c r="G186">
        <f>SUMIFS(Export!G$3:G$239,Export!$B$3:$B$239,DATA!$B186,Export!$C$3:$C$239,DATA!$C186)</f>
        <v>0</v>
      </c>
      <c r="H186">
        <f>SUMIFS(Export!H$3:H$239,Export!$B$3:$B$239,DATA!$B186,Export!$C$3:$C$239,DATA!$C186)</f>
        <v>0</v>
      </c>
      <c r="I186">
        <f>SUMIFS(Export!I$3:I$239,Export!$B$3:$B$239,DATA!$B186,Export!$C$3:$C$239,DATA!$C186)</f>
        <v>0</v>
      </c>
      <c r="J186">
        <f>SUMIFS(Export!J$3:J$239,Export!$B$3:$B$239,DATA!$B186,Export!$C$3:$C$239,DATA!$C186)</f>
        <v>86</v>
      </c>
      <c r="K186">
        <f>SUMIFS(Export!K$3:K$239,Export!$B$3:$B$239,DATA!$B186,Export!$C$3:$C$239,DATA!$C186)</f>
        <v>4</v>
      </c>
      <c r="L186">
        <f>SUMIFS(Export!L$3:L$239,Export!$B$3:$B$239,DATA!$B186,Export!$C$3:$C$239,DATA!$C186)</f>
        <v>51</v>
      </c>
      <c r="M186">
        <f>SUMIFS(Export!M$3:M$239,Export!$B$3:$B$239,DATA!$B186,Export!$C$3:$C$239,DATA!$C186)</f>
        <v>31</v>
      </c>
      <c r="N186">
        <f>SUMIFS(Export!N$3:N$239,Export!$B$3:$B$239,DATA!$B186,Export!$C$3:$C$239,DATA!$C186)</f>
        <v>0</v>
      </c>
      <c r="O186">
        <f ca="1">SUMIFS(Export!O$3:O$239,Export!$B$3:$B$239,DATA!$B186,Export!$C$3:$C$239,DATA!$C186)</f>
        <v>0</v>
      </c>
      <c r="P186">
        <f ca="1">SUMIFS(Export!P$3:P$239,Export!$B$3:$B$239,DATA!$B186,Export!$C$3:$C$239,DATA!$C186)</f>
        <v>0</v>
      </c>
    </row>
    <row r="187" spans="1:16" x14ac:dyDescent="0.25">
      <c r="A187" t="s">
        <v>95</v>
      </c>
      <c r="B187" t="s">
        <v>26</v>
      </c>
      <c r="C187" t="s">
        <v>184</v>
      </c>
      <c r="D187">
        <f>SUMIFS(Export!D$3:D$239,Export!$B$3:$B$239,DATA!$B187,Export!$C$3:$C$239,DATA!$C187)</f>
        <v>105</v>
      </c>
      <c r="E187">
        <f>SUMIFS(Export!E$3:E$239,Export!$B$3:$B$239,DATA!$B187,Export!$C$3:$C$239,DATA!$C187)</f>
        <v>82</v>
      </c>
      <c r="F187">
        <f>SUMIFS(Export!F$3:F$239,Export!$B$3:$B$239,DATA!$B187,Export!$C$3:$C$239,DATA!$C187)</f>
        <v>23</v>
      </c>
      <c r="G187">
        <f>SUMIFS(Export!G$3:G$239,Export!$B$3:$B$239,DATA!$B187,Export!$C$3:$C$239,DATA!$C187)</f>
        <v>0</v>
      </c>
      <c r="H187">
        <f>SUMIFS(Export!H$3:H$239,Export!$B$3:$B$239,DATA!$B187,Export!$C$3:$C$239,DATA!$C187)</f>
        <v>0</v>
      </c>
      <c r="I187">
        <f>SUMIFS(Export!I$3:I$239,Export!$B$3:$B$239,DATA!$B187,Export!$C$3:$C$239,DATA!$C187)</f>
        <v>0</v>
      </c>
      <c r="J187">
        <f>SUMIFS(Export!J$3:J$239,Export!$B$3:$B$239,DATA!$B187,Export!$C$3:$C$239,DATA!$C187)</f>
        <v>82</v>
      </c>
      <c r="K187">
        <f>SUMIFS(Export!K$3:K$239,Export!$B$3:$B$239,DATA!$B187,Export!$C$3:$C$239,DATA!$C187)</f>
        <v>8</v>
      </c>
      <c r="L187">
        <f>SUMIFS(Export!L$3:L$239,Export!$B$3:$B$239,DATA!$B187,Export!$C$3:$C$239,DATA!$C187)</f>
        <v>51</v>
      </c>
      <c r="M187">
        <f>SUMIFS(Export!M$3:M$239,Export!$B$3:$B$239,DATA!$B187,Export!$C$3:$C$239,DATA!$C187)</f>
        <v>23</v>
      </c>
      <c r="N187">
        <f>SUMIFS(Export!N$3:N$239,Export!$B$3:$B$239,DATA!$B187,Export!$C$3:$C$239,DATA!$C187)</f>
        <v>0</v>
      </c>
      <c r="O187">
        <f ca="1">SUMIFS(Export!O$3:O$239,Export!$B$3:$B$239,DATA!$B187,Export!$C$3:$C$239,DATA!$C187)</f>
        <v>0</v>
      </c>
      <c r="P187">
        <f ca="1">SUMIFS(Export!P$3:P$239,Export!$B$3:$B$239,DATA!$B187,Export!$C$3:$C$239,DATA!$C187)</f>
        <v>0</v>
      </c>
    </row>
    <row r="188" spans="1:16" x14ac:dyDescent="0.25">
      <c r="A188" t="s">
        <v>95</v>
      </c>
      <c r="B188" t="s">
        <v>26</v>
      </c>
      <c r="C188" t="s">
        <v>183</v>
      </c>
      <c r="D188">
        <f>SUMIFS(Export!D$3:D$239,Export!$B$3:$B$239,DATA!$B188,Export!$C$3:$C$239,DATA!$C188)</f>
        <v>92</v>
      </c>
      <c r="E188">
        <f>SUMIFS(Export!E$3:E$239,Export!$B$3:$B$239,DATA!$B188,Export!$C$3:$C$239,DATA!$C188)</f>
        <v>81</v>
      </c>
      <c r="F188">
        <f>SUMIFS(Export!F$3:F$239,Export!$B$3:$B$239,DATA!$B188,Export!$C$3:$C$239,DATA!$C188)</f>
        <v>11</v>
      </c>
      <c r="G188">
        <f>SUMIFS(Export!G$3:G$239,Export!$B$3:$B$239,DATA!$B188,Export!$C$3:$C$239,DATA!$C188)</f>
        <v>0</v>
      </c>
      <c r="H188">
        <f>SUMIFS(Export!H$3:H$239,Export!$B$3:$B$239,DATA!$B188,Export!$C$3:$C$239,DATA!$C188)</f>
        <v>0</v>
      </c>
      <c r="I188">
        <f>SUMIFS(Export!I$3:I$239,Export!$B$3:$B$239,DATA!$B188,Export!$C$3:$C$239,DATA!$C188)</f>
        <v>1</v>
      </c>
      <c r="J188">
        <f>SUMIFS(Export!J$3:J$239,Export!$B$3:$B$239,DATA!$B188,Export!$C$3:$C$239,DATA!$C188)</f>
        <v>80</v>
      </c>
      <c r="K188">
        <f>SUMIFS(Export!K$3:K$239,Export!$B$3:$B$239,DATA!$B188,Export!$C$3:$C$239,DATA!$C188)</f>
        <v>2</v>
      </c>
      <c r="L188">
        <f>SUMIFS(Export!L$3:L$239,Export!$B$3:$B$239,DATA!$B188,Export!$C$3:$C$239,DATA!$C188)</f>
        <v>63</v>
      </c>
      <c r="M188">
        <f>SUMIFS(Export!M$3:M$239,Export!$B$3:$B$239,DATA!$B188,Export!$C$3:$C$239,DATA!$C188)</f>
        <v>15</v>
      </c>
      <c r="N188">
        <f>SUMIFS(Export!N$3:N$239,Export!$B$3:$B$239,DATA!$B188,Export!$C$3:$C$239,DATA!$C188)</f>
        <v>0</v>
      </c>
      <c r="O188">
        <f ca="1">SUMIFS(Export!O$3:O$239,Export!$B$3:$B$239,DATA!$B188,Export!$C$3:$C$239,DATA!$C188)</f>
        <v>0</v>
      </c>
      <c r="P188">
        <f ca="1">SUMIFS(Export!P$3:P$239,Export!$B$3:$B$239,DATA!$B188,Export!$C$3:$C$239,DATA!$C188)</f>
        <v>0</v>
      </c>
    </row>
    <row r="189" spans="1:16" x14ac:dyDescent="0.25">
      <c r="A189" t="s">
        <v>95</v>
      </c>
      <c r="B189" t="s">
        <v>136</v>
      </c>
      <c r="C189" t="s">
        <v>182</v>
      </c>
      <c r="D189">
        <f>SUMIFS(Export!D$3:D$239,Export!$B$3:$B$239,DATA!$B189,Export!$C$3:$C$239,DATA!$C189)</f>
        <v>273</v>
      </c>
      <c r="E189">
        <f>SUMIFS(Export!E$3:E$239,Export!$B$3:$B$239,DATA!$B189,Export!$C$3:$C$239,DATA!$C189)</f>
        <v>225</v>
      </c>
      <c r="F189">
        <f>SUMIFS(Export!F$3:F$239,Export!$B$3:$B$239,DATA!$B189,Export!$C$3:$C$239,DATA!$C189)</f>
        <v>48</v>
      </c>
      <c r="G189">
        <f>SUMIFS(Export!G$3:G$239,Export!$B$3:$B$239,DATA!$B189,Export!$C$3:$C$239,DATA!$C189)</f>
        <v>0</v>
      </c>
      <c r="H189">
        <f>SUMIFS(Export!H$3:H$239,Export!$B$3:$B$239,DATA!$B189,Export!$C$3:$C$239,DATA!$C189)</f>
        <v>2</v>
      </c>
      <c r="I189">
        <f>SUMIFS(Export!I$3:I$239,Export!$B$3:$B$239,DATA!$B189,Export!$C$3:$C$239,DATA!$C189)</f>
        <v>1</v>
      </c>
      <c r="J189">
        <f>SUMIFS(Export!J$3:J$239,Export!$B$3:$B$239,DATA!$B189,Export!$C$3:$C$239,DATA!$C189)</f>
        <v>222</v>
      </c>
      <c r="K189">
        <f>SUMIFS(Export!K$3:K$239,Export!$B$3:$B$239,DATA!$B189,Export!$C$3:$C$239,DATA!$C189)</f>
        <v>26</v>
      </c>
      <c r="L189">
        <f>SUMIFS(Export!L$3:L$239,Export!$B$3:$B$239,DATA!$B189,Export!$C$3:$C$239,DATA!$C189)</f>
        <v>47</v>
      </c>
      <c r="M189">
        <f>SUMIFS(Export!M$3:M$239,Export!$B$3:$B$239,DATA!$B189,Export!$C$3:$C$239,DATA!$C189)</f>
        <v>149</v>
      </c>
      <c r="N189">
        <f>SUMIFS(Export!N$3:N$239,Export!$B$3:$B$239,DATA!$B189,Export!$C$3:$C$239,DATA!$C189)</f>
        <v>0</v>
      </c>
      <c r="O189">
        <f ca="1">SUMIFS(Export!O$3:O$239,Export!$B$3:$B$239,DATA!$B189,Export!$C$3:$C$239,DATA!$C189)</f>
        <v>0</v>
      </c>
      <c r="P189">
        <f ca="1">SUMIFS(Export!P$3:P$239,Export!$B$3:$B$239,DATA!$B189,Export!$C$3:$C$239,DATA!$C189)</f>
        <v>0</v>
      </c>
    </row>
    <row r="190" spans="1:16" x14ac:dyDescent="0.25">
      <c r="A190" t="s">
        <v>95</v>
      </c>
      <c r="B190" t="s">
        <v>136</v>
      </c>
      <c r="C190" t="s">
        <v>181</v>
      </c>
      <c r="D190">
        <f>SUMIFS(Export!D$3:D$239,Export!$B$3:$B$239,DATA!$B190,Export!$C$3:$C$239,DATA!$C190)</f>
        <v>255</v>
      </c>
      <c r="E190">
        <f>SUMIFS(Export!E$3:E$239,Export!$B$3:$B$239,DATA!$B190,Export!$C$3:$C$239,DATA!$C190)</f>
        <v>217</v>
      </c>
      <c r="F190">
        <f>SUMIFS(Export!F$3:F$239,Export!$B$3:$B$239,DATA!$B190,Export!$C$3:$C$239,DATA!$C190)</f>
        <v>38</v>
      </c>
      <c r="G190">
        <f>SUMIFS(Export!G$3:G$239,Export!$B$3:$B$239,DATA!$B190,Export!$C$3:$C$239,DATA!$C190)</f>
        <v>0</v>
      </c>
      <c r="H190">
        <f>SUMIFS(Export!H$3:H$239,Export!$B$3:$B$239,DATA!$B190,Export!$C$3:$C$239,DATA!$C190)</f>
        <v>1</v>
      </c>
      <c r="I190">
        <f>SUMIFS(Export!I$3:I$239,Export!$B$3:$B$239,DATA!$B190,Export!$C$3:$C$239,DATA!$C190)</f>
        <v>0</v>
      </c>
      <c r="J190">
        <f>SUMIFS(Export!J$3:J$239,Export!$B$3:$B$239,DATA!$B190,Export!$C$3:$C$239,DATA!$C190)</f>
        <v>216</v>
      </c>
      <c r="K190">
        <f>SUMIFS(Export!K$3:K$239,Export!$B$3:$B$239,DATA!$B190,Export!$C$3:$C$239,DATA!$C190)</f>
        <v>17</v>
      </c>
      <c r="L190">
        <f>SUMIFS(Export!L$3:L$239,Export!$B$3:$B$239,DATA!$B190,Export!$C$3:$C$239,DATA!$C190)</f>
        <v>18</v>
      </c>
      <c r="M190">
        <f>SUMIFS(Export!M$3:M$239,Export!$B$3:$B$239,DATA!$B190,Export!$C$3:$C$239,DATA!$C190)</f>
        <v>181</v>
      </c>
      <c r="N190">
        <f>SUMIFS(Export!N$3:N$239,Export!$B$3:$B$239,DATA!$B190,Export!$C$3:$C$239,DATA!$C190)</f>
        <v>0</v>
      </c>
      <c r="O190">
        <f ca="1">SUMIFS(Export!O$3:O$239,Export!$B$3:$B$239,DATA!$B190,Export!$C$3:$C$239,DATA!$C190)</f>
        <v>0</v>
      </c>
      <c r="P190">
        <f ca="1">SUMIFS(Export!P$3:P$239,Export!$B$3:$B$239,DATA!$B190,Export!$C$3:$C$239,DATA!$C190)</f>
        <v>0</v>
      </c>
    </row>
    <row r="191" spans="1:16" x14ac:dyDescent="0.25">
      <c r="A191" t="s">
        <v>95</v>
      </c>
      <c r="B191" t="s">
        <v>137</v>
      </c>
      <c r="C191" t="s">
        <v>180</v>
      </c>
      <c r="D191">
        <f>SUMIFS(Export!D$3:D$239,Export!$B$3:$B$239,DATA!$B191,Export!$C$3:$C$239,DATA!$C191)</f>
        <v>982</v>
      </c>
      <c r="E191">
        <f>SUMIFS(Export!E$3:E$239,Export!$B$3:$B$239,DATA!$B191,Export!$C$3:$C$239,DATA!$C191)</f>
        <v>888</v>
      </c>
      <c r="F191">
        <f>SUMIFS(Export!F$3:F$239,Export!$B$3:$B$239,DATA!$B191,Export!$C$3:$C$239,DATA!$C191)</f>
        <v>94</v>
      </c>
      <c r="G191">
        <f>SUMIFS(Export!G$3:G$239,Export!$B$3:$B$239,DATA!$B191,Export!$C$3:$C$239,DATA!$C191)</f>
        <v>0</v>
      </c>
      <c r="H191">
        <f>SUMIFS(Export!H$3:H$239,Export!$B$3:$B$239,DATA!$B191,Export!$C$3:$C$239,DATA!$C191)</f>
        <v>4</v>
      </c>
      <c r="I191">
        <f>SUMIFS(Export!I$3:I$239,Export!$B$3:$B$239,DATA!$B191,Export!$C$3:$C$239,DATA!$C191)</f>
        <v>4</v>
      </c>
      <c r="J191">
        <f>SUMIFS(Export!J$3:J$239,Export!$B$3:$B$239,DATA!$B191,Export!$C$3:$C$239,DATA!$C191)</f>
        <v>880</v>
      </c>
      <c r="K191">
        <f>SUMIFS(Export!K$3:K$239,Export!$B$3:$B$239,DATA!$B191,Export!$C$3:$C$239,DATA!$C191)</f>
        <v>98</v>
      </c>
      <c r="L191">
        <f>SUMIFS(Export!L$3:L$239,Export!$B$3:$B$239,DATA!$B191,Export!$C$3:$C$239,DATA!$C191)</f>
        <v>384</v>
      </c>
      <c r="M191">
        <f>SUMIFS(Export!M$3:M$239,Export!$B$3:$B$239,DATA!$B191,Export!$C$3:$C$239,DATA!$C191)</f>
        <v>398</v>
      </c>
      <c r="N191">
        <f>SUMIFS(Export!N$3:N$239,Export!$B$3:$B$239,DATA!$B191,Export!$C$3:$C$239,DATA!$C191)</f>
        <v>0</v>
      </c>
      <c r="O191">
        <f ca="1">SUMIFS(Export!O$3:O$239,Export!$B$3:$B$239,DATA!$B191,Export!$C$3:$C$239,DATA!$C191)</f>
        <v>0</v>
      </c>
      <c r="P191">
        <f ca="1">SUMIFS(Export!P$3:P$239,Export!$B$3:$B$239,DATA!$B191,Export!$C$3:$C$239,DATA!$C191)</f>
        <v>0</v>
      </c>
    </row>
    <row r="192" spans="1:16" x14ac:dyDescent="0.25">
      <c r="A192" t="s">
        <v>95</v>
      </c>
      <c r="B192" t="s">
        <v>137</v>
      </c>
      <c r="C192" t="s">
        <v>179</v>
      </c>
      <c r="D192">
        <f>SUMIFS(Export!D$3:D$239,Export!$B$3:$B$239,DATA!$B192,Export!$C$3:$C$239,DATA!$C192)</f>
        <v>153</v>
      </c>
      <c r="E192">
        <f>SUMIFS(Export!E$3:E$239,Export!$B$3:$B$239,DATA!$B192,Export!$C$3:$C$239,DATA!$C192)</f>
        <v>134</v>
      </c>
      <c r="F192">
        <f>SUMIFS(Export!F$3:F$239,Export!$B$3:$B$239,DATA!$B192,Export!$C$3:$C$239,DATA!$C192)</f>
        <v>19</v>
      </c>
      <c r="G192">
        <f>SUMIFS(Export!G$3:G$239,Export!$B$3:$B$239,DATA!$B192,Export!$C$3:$C$239,DATA!$C192)</f>
        <v>0</v>
      </c>
      <c r="H192">
        <f>SUMIFS(Export!H$3:H$239,Export!$B$3:$B$239,DATA!$B192,Export!$C$3:$C$239,DATA!$C192)</f>
        <v>0</v>
      </c>
      <c r="I192">
        <f>SUMIFS(Export!I$3:I$239,Export!$B$3:$B$239,DATA!$B192,Export!$C$3:$C$239,DATA!$C192)</f>
        <v>0</v>
      </c>
      <c r="J192">
        <f>SUMIFS(Export!J$3:J$239,Export!$B$3:$B$239,DATA!$B192,Export!$C$3:$C$239,DATA!$C192)</f>
        <v>134</v>
      </c>
      <c r="K192">
        <f>SUMIFS(Export!K$3:K$239,Export!$B$3:$B$239,DATA!$B192,Export!$C$3:$C$239,DATA!$C192)</f>
        <v>33</v>
      </c>
      <c r="L192">
        <f>SUMIFS(Export!L$3:L$239,Export!$B$3:$B$239,DATA!$B192,Export!$C$3:$C$239,DATA!$C192)</f>
        <v>52</v>
      </c>
      <c r="M192">
        <f>SUMIFS(Export!M$3:M$239,Export!$B$3:$B$239,DATA!$B192,Export!$C$3:$C$239,DATA!$C192)</f>
        <v>49</v>
      </c>
      <c r="N192">
        <f>SUMIFS(Export!N$3:N$239,Export!$B$3:$B$239,DATA!$B192,Export!$C$3:$C$239,DATA!$C192)</f>
        <v>0</v>
      </c>
      <c r="O192">
        <f ca="1">SUMIFS(Export!O$3:O$239,Export!$B$3:$B$239,DATA!$B192,Export!$C$3:$C$239,DATA!$C192)</f>
        <v>0</v>
      </c>
      <c r="P192">
        <f ca="1">SUMIFS(Export!P$3:P$239,Export!$B$3:$B$239,DATA!$B192,Export!$C$3:$C$239,DATA!$C192)</f>
        <v>0</v>
      </c>
    </row>
    <row r="193" spans="1:16" x14ac:dyDescent="0.25">
      <c r="A193" t="s">
        <v>95</v>
      </c>
      <c r="B193" t="s">
        <v>137</v>
      </c>
      <c r="C193" t="s">
        <v>177</v>
      </c>
      <c r="D193">
        <f>SUMIFS(Export!D$3:D$239,Export!$B$3:$B$239,DATA!$B193,Export!$C$3:$C$239,DATA!$C193)</f>
        <v>132</v>
      </c>
      <c r="E193">
        <f>SUMIFS(Export!E$3:E$239,Export!$B$3:$B$239,DATA!$B193,Export!$C$3:$C$239,DATA!$C193)</f>
        <v>109</v>
      </c>
      <c r="F193">
        <f>SUMIFS(Export!F$3:F$239,Export!$B$3:$B$239,DATA!$B193,Export!$C$3:$C$239,DATA!$C193)</f>
        <v>23</v>
      </c>
      <c r="G193">
        <f>SUMIFS(Export!G$3:G$239,Export!$B$3:$B$239,DATA!$B193,Export!$C$3:$C$239,DATA!$C193)</f>
        <v>0</v>
      </c>
      <c r="H193">
        <f>SUMIFS(Export!H$3:H$239,Export!$B$3:$B$239,DATA!$B193,Export!$C$3:$C$239,DATA!$C193)</f>
        <v>0</v>
      </c>
      <c r="I193">
        <f>SUMIFS(Export!I$3:I$239,Export!$B$3:$B$239,DATA!$B193,Export!$C$3:$C$239,DATA!$C193)</f>
        <v>0</v>
      </c>
      <c r="J193">
        <f>SUMIFS(Export!J$3:J$239,Export!$B$3:$B$239,DATA!$B193,Export!$C$3:$C$239,DATA!$C193)</f>
        <v>109</v>
      </c>
      <c r="K193">
        <f>SUMIFS(Export!K$3:K$239,Export!$B$3:$B$239,DATA!$B193,Export!$C$3:$C$239,DATA!$C193)</f>
        <v>5</v>
      </c>
      <c r="L193">
        <f>SUMIFS(Export!L$3:L$239,Export!$B$3:$B$239,DATA!$B193,Export!$C$3:$C$239,DATA!$C193)</f>
        <v>71</v>
      </c>
      <c r="M193">
        <f>SUMIFS(Export!M$3:M$239,Export!$B$3:$B$239,DATA!$B193,Export!$C$3:$C$239,DATA!$C193)</f>
        <v>33</v>
      </c>
      <c r="N193">
        <f>SUMIFS(Export!N$3:N$239,Export!$B$3:$B$239,DATA!$B193,Export!$C$3:$C$239,DATA!$C193)</f>
        <v>0</v>
      </c>
      <c r="O193">
        <f ca="1">SUMIFS(Export!O$3:O$239,Export!$B$3:$B$239,DATA!$B193,Export!$C$3:$C$239,DATA!$C193)</f>
        <v>0</v>
      </c>
      <c r="P193">
        <f ca="1">SUMIFS(Export!P$3:P$239,Export!$B$3:$B$239,DATA!$B193,Export!$C$3:$C$239,DATA!$C193)</f>
        <v>0</v>
      </c>
    </row>
    <row r="194" spans="1:16" x14ac:dyDescent="0.25">
      <c r="A194" t="s">
        <v>95</v>
      </c>
      <c r="B194" t="s">
        <v>137</v>
      </c>
      <c r="C194" t="s">
        <v>176</v>
      </c>
      <c r="D194">
        <f>SUMIFS(Export!D$3:D$239,Export!$B$3:$B$239,DATA!$B194,Export!$C$3:$C$239,DATA!$C194)</f>
        <v>135</v>
      </c>
      <c r="E194">
        <f>SUMIFS(Export!E$3:E$239,Export!$B$3:$B$239,DATA!$B194,Export!$C$3:$C$239,DATA!$C194)</f>
        <v>115</v>
      </c>
      <c r="F194">
        <f>SUMIFS(Export!F$3:F$239,Export!$B$3:$B$239,DATA!$B194,Export!$C$3:$C$239,DATA!$C194)</f>
        <v>20</v>
      </c>
      <c r="G194">
        <f>SUMIFS(Export!G$3:G$239,Export!$B$3:$B$239,DATA!$B194,Export!$C$3:$C$239,DATA!$C194)</f>
        <v>0</v>
      </c>
      <c r="H194">
        <f>SUMIFS(Export!H$3:H$239,Export!$B$3:$B$239,DATA!$B194,Export!$C$3:$C$239,DATA!$C194)</f>
        <v>0</v>
      </c>
      <c r="I194">
        <f>SUMIFS(Export!I$3:I$239,Export!$B$3:$B$239,DATA!$B194,Export!$C$3:$C$239,DATA!$C194)</f>
        <v>0</v>
      </c>
      <c r="J194">
        <f>SUMIFS(Export!J$3:J$239,Export!$B$3:$B$239,DATA!$B194,Export!$C$3:$C$239,DATA!$C194)</f>
        <v>115</v>
      </c>
      <c r="K194">
        <f>SUMIFS(Export!K$3:K$239,Export!$B$3:$B$239,DATA!$B194,Export!$C$3:$C$239,DATA!$C194)</f>
        <v>6</v>
      </c>
      <c r="L194">
        <f>SUMIFS(Export!L$3:L$239,Export!$B$3:$B$239,DATA!$B194,Export!$C$3:$C$239,DATA!$C194)</f>
        <v>74</v>
      </c>
      <c r="M194">
        <f>SUMIFS(Export!M$3:M$239,Export!$B$3:$B$239,DATA!$B194,Export!$C$3:$C$239,DATA!$C194)</f>
        <v>35</v>
      </c>
      <c r="N194">
        <f>SUMIFS(Export!N$3:N$239,Export!$B$3:$B$239,DATA!$B194,Export!$C$3:$C$239,DATA!$C194)</f>
        <v>0</v>
      </c>
      <c r="O194">
        <f ca="1">SUMIFS(Export!O$3:O$239,Export!$B$3:$B$239,DATA!$B194,Export!$C$3:$C$239,DATA!$C194)</f>
        <v>0</v>
      </c>
      <c r="P194">
        <f ca="1">SUMIFS(Export!P$3:P$239,Export!$B$3:$B$239,DATA!$B194,Export!$C$3:$C$239,DATA!$C194)</f>
        <v>0</v>
      </c>
    </row>
    <row r="195" spans="1:16" x14ac:dyDescent="0.25">
      <c r="A195" t="s">
        <v>95</v>
      </c>
      <c r="B195" t="s">
        <v>137</v>
      </c>
      <c r="C195" t="s">
        <v>175</v>
      </c>
      <c r="D195">
        <f>SUMIFS(Export!D$3:D$239,Export!$B$3:$B$239,DATA!$B195,Export!$C$3:$C$239,DATA!$C195)</f>
        <v>134</v>
      </c>
      <c r="E195">
        <f>SUMIFS(Export!E$3:E$239,Export!$B$3:$B$239,DATA!$B195,Export!$C$3:$C$239,DATA!$C195)</f>
        <v>113</v>
      </c>
      <c r="F195">
        <f>SUMIFS(Export!F$3:F$239,Export!$B$3:$B$239,DATA!$B195,Export!$C$3:$C$239,DATA!$C195)</f>
        <v>21</v>
      </c>
      <c r="G195">
        <f>SUMIFS(Export!G$3:G$239,Export!$B$3:$B$239,DATA!$B195,Export!$C$3:$C$239,DATA!$C195)</f>
        <v>0</v>
      </c>
      <c r="H195">
        <f>SUMIFS(Export!H$3:H$239,Export!$B$3:$B$239,DATA!$B195,Export!$C$3:$C$239,DATA!$C195)</f>
        <v>0</v>
      </c>
      <c r="I195">
        <f>SUMIFS(Export!I$3:I$239,Export!$B$3:$B$239,DATA!$B195,Export!$C$3:$C$239,DATA!$C195)</f>
        <v>0</v>
      </c>
      <c r="J195">
        <f>SUMIFS(Export!J$3:J$239,Export!$B$3:$B$239,DATA!$B195,Export!$C$3:$C$239,DATA!$C195)</f>
        <v>113</v>
      </c>
      <c r="K195">
        <f>SUMIFS(Export!K$3:K$239,Export!$B$3:$B$239,DATA!$B195,Export!$C$3:$C$239,DATA!$C195)</f>
        <v>6</v>
      </c>
      <c r="L195">
        <f>SUMIFS(Export!L$3:L$239,Export!$B$3:$B$239,DATA!$B195,Export!$C$3:$C$239,DATA!$C195)</f>
        <v>42</v>
      </c>
      <c r="M195">
        <f>SUMIFS(Export!M$3:M$239,Export!$B$3:$B$239,DATA!$B195,Export!$C$3:$C$239,DATA!$C195)</f>
        <v>65</v>
      </c>
      <c r="N195">
        <f>SUMIFS(Export!N$3:N$239,Export!$B$3:$B$239,DATA!$B195,Export!$C$3:$C$239,DATA!$C195)</f>
        <v>0</v>
      </c>
      <c r="O195">
        <f ca="1">SUMIFS(Export!O$3:O$239,Export!$B$3:$B$239,DATA!$B195,Export!$C$3:$C$239,DATA!$C195)</f>
        <v>0</v>
      </c>
      <c r="P195">
        <f ca="1">SUMIFS(Export!P$3:P$239,Export!$B$3:$B$239,DATA!$B195,Export!$C$3:$C$239,DATA!$C195)</f>
        <v>0</v>
      </c>
    </row>
    <row r="196" spans="1:16" x14ac:dyDescent="0.25">
      <c r="A196" t="s">
        <v>95</v>
      </c>
      <c r="B196" t="s">
        <v>137</v>
      </c>
      <c r="C196" t="s">
        <v>178</v>
      </c>
      <c r="D196">
        <f>SUMIFS(Export!D$3:D$239,Export!$B$3:$B$239,DATA!$B196,Export!$C$3:$C$239,DATA!$C196)</f>
        <v>72</v>
      </c>
      <c r="E196">
        <f>SUMIFS(Export!E$3:E$239,Export!$B$3:$B$239,DATA!$B196,Export!$C$3:$C$239,DATA!$C196)</f>
        <v>63</v>
      </c>
      <c r="F196">
        <f>SUMIFS(Export!F$3:F$239,Export!$B$3:$B$239,DATA!$B196,Export!$C$3:$C$239,DATA!$C196)</f>
        <v>9</v>
      </c>
      <c r="G196">
        <f>SUMIFS(Export!G$3:G$239,Export!$B$3:$B$239,DATA!$B196,Export!$C$3:$C$239,DATA!$C196)</f>
        <v>0</v>
      </c>
      <c r="H196">
        <f>SUMIFS(Export!H$3:H$239,Export!$B$3:$B$239,DATA!$B196,Export!$C$3:$C$239,DATA!$C196)</f>
        <v>0</v>
      </c>
      <c r="I196">
        <f>SUMIFS(Export!I$3:I$239,Export!$B$3:$B$239,DATA!$B196,Export!$C$3:$C$239,DATA!$C196)</f>
        <v>0</v>
      </c>
      <c r="J196">
        <f>SUMIFS(Export!J$3:J$239,Export!$B$3:$B$239,DATA!$B196,Export!$C$3:$C$239,DATA!$C196)</f>
        <v>63</v>
      </c>
      <c r="K196">
        <f>SUMIFS(Export!K$3:K$239,Export!$B$3:$B$239,DATA!$B196,Export!$C$3:$C$239,DATA!$C196)</f>
        <v>6</v>
      </c>
      <c r="L196">
        <f>SUMIFS(Export!L$3:L$239,Export!$B$3:$B$239,DATA!$B196,Export!$C$3:$C$239,DATA!$C196)</f>
        <v>26</v>
      </c>
      <c r="M196">
        <f>SUMIFS(Export!M$3:M$239,Export!$B$3:$B$239,DATA!$B196,Export!$C$3:$C$239,DATA!$C196)</f>
        <v>31</v>
      </c>
      <c r="N196">
        <f>SUMIFS(Export!N$3:N$239,Export!$B$3:$B$239,DATA!$B196,Export!$C$3:$C$239,DATA!$C196)</f>
        <v>0</v>
      </c>
      <c r="O196">
        <f ca="1">SUMIFS(Export!O$3:O$239,Export!$B$3:$B$239,DATA!$B196,Export!$C$3:$C$239,DATA!$C196)</f>
        <v>0</v>
      </c>
      <c r="P196">
        <f ca="1">SUMIFS(Export!P$3:P$239,Export!$B$3:$B$239,DATA!$B196,Export!$C$3:$C$239,DATA!$C196)</f>
        <v>0</v>
      </c>
    </row>
    <row r="197" spans="1:16" x14ac:dyDescent="0.25">
      <c r="A197" t="s">
        <v>94</v>
      </c>
      <c r="B197" t="s">
        <v>19</v>
      </c>
      <c r="C197" t="s">
        <v>240</v>
      </c>
      <c r="D197">
        <f>SUMIFS(Export!D$3:D$239,Export!$B$3:$B$239,DATA!$B197,Export!$C$3:$C$239,DATA!$C197)</f>
        <v>415</v>
      </c>
      <c r="E197">
        <f>SUMIFS(Export!E$3:E$239,Export!$B$3:$B$239,DATA!$B197,Export!$C$3:$C$239,DATA!$C197)</f>
        <v>297</v>
      </c>
      <c r="F197">
        <f>SUMIFS(Export!F$3:F$239,Export!$B$3:$B$239,DATA!$B197,Export!$C$3:$C$239,DATA!$C197)</f>
        <v>118</v>
      </c>
      <c r="G197">
        <f>SUMIFS(Export!G$3:G$239,Export!$B$3:$B$239,DATA!$B197,Export!$C$3:$C$239,DATA!$C197)</f>
        <v>0</v>
      </c>
      <c r="H197">
        <f>SUMIFS(Export!H$3:H$239,Export!$B$3:$B$239,DATA!$B197,Export!$C$3:$C$239,DATA!$C197)</f>
        <v>1</v>
      </c>
      <c r="I197">
        <f>SUMIFS(Export!I$3:I$239,Export!$B$3:$B$239,DATA!$B197,Export!$C$3:$C$239,DATA!$C197)</f>
        <v>1</v>
      </c>
      <c r="J197">
        <f>SUMIFS(Export!J$3:J$239,Export!$B$3:$B$239,DATA!$B197,Export!$C$3:$C$239,DATA!$C197)</f>
        <v>295</v>
      </c>
      <c r="K197">
        <f>SUMIFS(Export!K$3:K$239,Export!$B$3:$B$239,DATA!$B197,Export!$C$3:$C$239,DATA!$C197)</f>
        <v>45</v>
      </c>
      <c r="L197">
        <f>SUMIFS(Export!L$3:L$239,Export!$B$3:$B$239,DATA!$B197,Export!$C$3:$C$239,DATA!$C197)</f>
        <v>126</v>
      </c>
      <c r="M197">
        <f>SUMIFS(Export!M$3:M$239,Export!$B$3:$B$239,DATA!$B197,Export!$C$3:$C$239,DATA!$C197)</f>
        <v>124</v>
      </c>
      <c r="N197">
        <f>SUMIFS(Export!N$3:N$239,Export!$B$3:$B$239,DATA!$B197,Export!$C$3:$C$239,DATA!$C197)</f>
        <v>0</v>
      </c>
      <c r="O197">
        <f ca="1">SUMIFS(Export!O$3:O$239,Export!$B$3:$B$239,DATA!$B197,Export!$C$3:$C$239,DATA!$C197)</f>
        <v>0</v>
      </c>
      <c r="P197">
        <f ca="1">SUMIFS(Export!P$3:P$239,Export!$B$3:$B$239,DATA!$B197,Export!$C$3:$C$239,DATA!$C197)</f>
        <v>0</v>
      </c>
    </row>
    <row r="198" spans="1:16" x14ac:dyDescent="0.25">
      <c r="A198" t="s">
        <v>94</v>
      </c>
      <c r="B198" t="s">
        <v>19</v>
      </c>
      <c r="C198" t="s">
        <v>239</v>
      </c>
      <c r="D198">
        <f>SUMIFS(Export!D$3:D$239,Export!$B$3:$B$239,DATA!$B198,Export!$C$3:$C$239,DATA!$C198)</f>
        <v>257</v>
      </c>
      <c r="E198">
        <f>SUMIFS(Export!E$3:E$239,Export!$B$3:$B$239,DATA!$B198,Export!$C$3:$C$239,DATA!$C198)</f>
        <v>174</v>
      </c>
      <c r="F198">
        <f>SUMIFS(Export!F$3:F$239,Export!$B$3:$B$239,DATA!$B198,Export!$C$3:$C$239,DATA!$C198)</f>
        <v>83</v>
      </c>
      <c r="G198">
        <f>SUMIFS(Export!G$3:G$239,Export!$B$3:$B$239,DATA!$B198,Export!$C$3:$C$239,DATA!$C198)</f>
        <v>0</v>
      </c>
      <c r="H198">
        <f>SUMIFS(Export!H$3:H$239,Export!$B$3:$B$239,DATA!$B198,Export!$C$3:$C$239,DATA!$C198)</f>
        <v>1</v>
      </c>
      <c r="I198">
        <f>SUMIFS(Export!I$3:I$239,Export!$B$3:$B$239,DATA!$B198,Export!$C$3:$C$239,DATA!$C198)</f>
        <v>3</v>
      </c>
      <c r="J198">
        <f>SUMIFS(Export!J$3:J$239,Export!$B$3:$B$239,DATA!$B198,Export!$C$3:$C$239,DATA!$C198)</f>
        <v>170</v>
      </c>
      <c r="K198">
        <f>SUMIFS(Export!K$3:K$239,Export!$B$3:$B$239,DATA!$B198,Export!$C$3:$C$239,DATA!$C198)</f>
        <v>27</v>
      </c>
      <c r="L198">
        <f>SUMIFS(Export!L$3:L$239,Export!$B$3:$B$239,DATA!$B198,Export!$C$3:$C$239,DATA!$C198)</f>
        <v>25</v>
      </c>
      <c r="M198">
        <f>SUMIFS(Export!M$3:M$239,Export!$B$3:$B$239,DATA!$B198,Export!$C$3:$C$239,DATA!$C198)</f>
        <v>118</v>
      </c>
      <c r="N198">
        <f>SUMIFS(Export!N$3:N$239,Export!$B$3:$B$239,DATA!$B198,Export!$C$3:$C$239,DATA!$C198)</f>
        <v>0</v>
      </c>
      <c r="O198">
        <f ca="1">SUMIFS(Export!O$3:O$239,Export!$B$3:$B$239,DATA!$B198,Export!$C$3:$C$239,DATA!$C198)</f>
        <v>0</v>
      </c>
      <c r="P198">
        <f ca="1">SUMIFS(Export!P$3:P$239,Export!$B$3:$B$239,DATA!$B198,Export!$C$3:$C$239,DATA!$C198)</f>
        <v>0</v>
      </c>
    </row>
    <row r="199" spans="1:16" x14ac:dyDescent="0.25">
      <c r="A199" t="s">
        <v>94</v>
      </c>
      <c r="B199" t="s">
        <v>128</v>
      </c>
      <c r="C199" t="s">
        <v>230</v>
      </c>
      <c r="D199">
        <f>SUMIFS(Export!D$3:D$239,Export!$B$3:$B$239,DATA!$B199,Export!$C$3:$C$239,DATA!$C199)</f>
        <v>110</v>
      </c>
      <c r="E199">
        <f>SUMIFS(Export!E$3:E$239,Export!$B$3:$B$239,DATA!$B199,Export!$C$3:$C$239,DATA!$C199)</f>
        <v>81</v>
      </c>
      <c r="F199">
        <f>SUMIFS(Export!F$3:F$239,Export!$B$3:$B$239,DATA!$B199,Export!$C$3:$C$239,DATA!$C199)</f>
        <v>29</v>
      </c>
      <c r="G199">
        <f>SUMIFS(Export!G$3:G$239,Export!$B$3:$B$239,DATA!$B199,Export!$C$3:$C$239,DATA!$C199)</f>
        <v>0</v>
      </c>
      <c r="H199">
        <f>SUMIFS(Export!H$3:H$239,Export!$B$3:$B$239,DATA!$B199,Export!$C$3:$C$239,DATA!$C199)</f>
        <v>0</v>
      </c>
      <c r="I199">
        <f>SUMIFS(Export!I$3:I$239,Export!$B$3:$B$239,DATA!$B199,Export!$C$3:$C$239,DATA!$C199)</f>
        <v>0</v>
      </c>
      <c r="J199">
        <f>SUMIFS(Export!J$3:J$239,Export!$B$3:$B$239,DATA!$B199,Export!$C$3:$C$239,DATA!$C199)</f>
        <v>81</v>
      </c>
      <c r="K199">
        <f>SUMIFS(Export!K$3:K$239,Export!$B$3:$B$239,DATA!$B199,Export!$C$3:$C$239,DATA!$C199)</f>
        <v>29</v>
      </c>
      <c r="L199">
        <f>SUMIFS(Export!L$3:L$239,Export!$B$3:$B$239,DATA!$B199,Export!$C$3:$C$239,DATA!$C199)</f>
        <v>43</v>
      </c>
      <c r="M199">
        <f>SUMIFS(Export!M$3:M$239,Export!$B$3:$B$239,DATA!$B199,Export!$C$3:$C$239,DATA!$C199)</f>
        <v>9</v>
      </c>
      <c r="N199">
        <f>SUMIFS(Export!N$3:N$239,Export!$B$3:$B$239,DATA!$B199,Export!$C$3:$C$239,DATA!$C199)</f>
        <v>0</v>
      </c>
      <c r="O199">
        <f ca="1">SUMIFS(Export!O$3:O$239,Export!$B$3:$B$239,DATA!$B199,Export!$C$3:$C$239,DATA!$C199)</f>
        <v>0</v>
      </c>
      <c r="P199">
        <f ca="1">SUMIFS(Export!P$3:P$239,Export!$B$3:$B$239,DATA!$B199,Export!$C$3:$C$239,DATA!$C199)</f>
        <v>0</v>
      </c>
    </row>
    <row r="200" spans="1:16" x14ac:dyDescent="0.25">
      <c r="A200" t="s">
        <v>94</v>
      </c>
      <c r="B200" t="s">
        <v>128</v>
      </c>
      <c r="C200" t="s">
        <v>229</v>
      </c>
      <c r="D200">
        <f>SUMIFS(Export!D$3:D$239,Export!$B$3:$B$239,DATA!$B200,Export!$C$3:$C$239,DATA!$C200)</f>
        <v>147</v>
      </c>
      <c r="E200">
        <f>SUMIFS(Export!E$3:E$239,Export!$B$3:$B$239,DATA!$B200,Export!$C$3:$C$239,DATA!$C200)</f>
        <v>90</v>
      </c>
      <c r="F200">
        <f>SUMIFS(Export!F$3:F$239,Export!$B$3:$B$239,DATA!$B200,Export!$C$3:$C$239,DATA!$C200)</f>
        <v>57</v>
      </c>
      <c r="G200">
        <f>SUMIFS(Export!G$3:G$239,Export!$B$3:$B$239,DATA!$B200,Export!$C$3:$C$239,DATA!$C200)</f>
        <v>0</v>
      </c>
      <c r="H200">
        <f>SUMIFS(Export!H$3:H$239,Export!$B$3:$B$239,DATA!$B200,Export!$C$3:$C$239,DATA!$C200)</f>
        <v>0</v>
      </c>
      <c r="I200">
        <f>SUMIFS(Export!I$3:I$239,Export!$B$3:$B$239,DATA!$B200,Export!$C$3:$C$239,DATA!$C200)</f>
        <v>0</v>
      </c>
      <c r="J200">
        <f>SUMIFS(Export!J$3:J$239,Export!$B$3:$B$239,DATA!$B200,Export!$C$3:$C$239,DATA!$C200)</f>
        <v>90</v>
      </c>
      <c r="K200">
        <f>SUMIFS(Export!K$3:K$239,Export!$B$3:$B$239,DATA!$B200,Export!$C$3:$C$239,DATA!$C200)</f>
        <v>16</v>
      </c>
      <c r="L200">
        <f>SUMIFS(Export!L$3:L$239,Export!$B$3:$B$239,DATA!$B200,Export!$C$3:$C$239,DATA!$C200)</f>
        <v>51</v>
      </c>
      <c r="M200">
        <f>SUMIFS(Export!M$3:M$239,Export!$B$3:$B$239,DATA!$B200,Export!$C$3:$C$239,DATA!$C200)</f>
        <v>23</v>
      </c>
      <c r="N200">
        <f>SUMIFS(Export!N$3:N$239,Export!$B$3:$B$239,DATA!$B200,Export!$C$3:$C$239,DATA!$C200)</f>
        <v>0</v>
      </c>
      <c r="O200">
        <f ca="1">SUMIFS(Export!O$3:O$239,Export!$B$3:$B$239,DATA!$B200,Export!$C$3:$C$239,DATA!$C200)</f>
        <v>0</v>
      </c>
      <c r="P200">
        <f ca="1">SUMIFS(Export!P$3:P$239,Export!$B$3:$B$239,DATA!$B200,Export!$C$3:$C$239,DATA!$C200)</f>
        <v>0</v>
      </c>
    </row>
    <row r="201" spans="1:16" x14ac:dyDescent="0.25">
      <c r="A201" t="s">
        <v>94</v>
      </c>
      <c r="B201" t="s">
        <v>129</v>
      </c>
      <c r="C201" t="s">
        <v>228</v>
      </c>
      <c r="D201">
        <f>SUMIFS(Export!D$3:D$239,Export!$B$3:$B$239,DATA!$B201,Export!$C$3:$C$239,DATA!$C201)</f>
        <v>924</v>
      </c>
      <c r="E201">
        <f>SUMIFS(Export!E$3:E$239,Export!$B$3:$B$239,DATA!$B201,Export!$C$3:$C$239,DATA!$C201)</f>
        <v>831</v>
      </c>
      <c r="F201">
        <f>SUMIFS(Export!F$3:F$239,Export!$B$3:$B$239,DATA!$B201,Export!$C$3:$C$239,DATA!$C201)</f>
        <v>93</v>
      </c>
      <c r="G201">
        <f>SUMIFS(Export!G$3:G$239,Export!$B$3:$B$239,DATA!$B201,Export!$C$3:$C$239,DATA!$C201)</f>
        <v>0</v>
      </c>
      <c r="H201">
        <f>SUMIFS(Export!H$3:H$239,Export!$B$3:$B$239,DATA!$B201,Export!$C$3:$C$239,DATA!$C201)</f>
        <v>4</v>
      </c>
      <c r="I201">
        <f>SUMIFS(Export!I$3:I$239,Export!$B$3:$B$239,DATA!$B201,Export!$C$3:$C$239,DATA!$C201)</f>
        <v>7</v>
      </c>
      <c r="J201">
        <f>SUMIFS(Export!J$3:J$239,Export!$B$3:$B$239,DATA!$B201,Export!$C$3:$C$239,DATA!$C201)</f>
        <v>820</v>
      </c>
      <c r="K201">
        <f>SUMIFS(Export!K$3:K$239,Export!$B$3:$B$239,DATA!$B201,Export!$C$3:$C$239,DATA!$C201)</f>
        <v>22</v>
      </c>
      <c r="L201">
        <f>SUMIFS(Export!L$3:L$239,Export!$B$3:$B$239,DATA!$B201,Export!$C$3:$C$239,DATA!$C201)</f>
        <v>252</v>
      </c>
      <c r="M201">
        <f>SUMIFS(Export!M$3:M$239,Export!$B$3:$B$239,DATA!$B201,Export!$C$3:$C$239,DATA!$C201)</f>
        <v>546</v>
      </c>
      <c r="N201">
        <f>SUMIFS(Export!N$3:N$239,Export!$B$3:$B$239,DATA!$B201,Export!$C$3:$C$239,DATA!$C201)</f>
        <v>0</v>
      </c>
      <c r="O201">
        <f ca="1">SUMIFS(Export!O$3:O$239,Export!$B$3:$B$239,DATA!$B201,Export!$C$3:$C$239,DATA!$C201)</f>
        <v>0</v>
      </c>
      <c r="P201">
        <f ca="1">SUMIFS(Export!P$3:P$239,Export!$B$3:$B$239,DATA!$B201,Export!$C$3:$C$239,DATA!$C201)</f>
        <v>0</v>
      </c>
    </row>
    <row r="202" spans="1:16" x14ac:dyDescent="0.25">
      <c r="A202" t="s">
        <v>94</v>
      </c>
      <c r="B202" t="s">
        <v>130</v>
      </c>
      <c r="C202" t="s">
        <v>227</v>
      </c>
      <c r="D202">
        <f>SUMIFS(Export!D$3:D$239,Export!$B$3:$B$239,DATA!$B202,Export!$C$3:$C$239,DATA!$C202)</f>
        <v>901</v>
      </c>
      <c r="E202">
        <f>SUMIFS(Export!E$3:E$239,Export!$B$3:$B$239,DATA!$B202,Export!$C$3:$C$239,DATA!$C202)</f>
        <v>797</v>
      </c>
      <c r="F202">
        <f>SUMIFS(Export!F$3:F$239,Export!$B$3:$B$239,DATA!$B202,Export!$C$3:$C$239,DATA!$C202)</f>
        <v>104</v>
      </c>
      <c r="G202">
        <f>SUMIFS(Export!G$3:G$239,Export!$B$3:$B$239,DATA!$B202,Export!$C$3:$C$239,DATA!$C202)</f>
        <v>0</v>
      </c>
      <c r="H202">
        <f>SUMIFS(Export!H$3:H$239,Export!$B$3:$B$239,DATA!$B202,Export!$C$3:$C$239,DATA!$C202)</f>
        <v>0</v>
      </c>
      <c r="I202">
        <f>SUMIFS(Export!I$3:I$239,Export!$B$3:$B$239,DATA!$B202,Export!$C$3:$C$239,DATA!$C202)</f>
        <v>2</v>
      </c>
      <c r="J202">
        <f>SUMIFS(Export!J$3:J$239,Export!$B$3:$B$239,DATA!$B202,Export!$C$3:$C$239,DATA!$C202)</f>
        <v>795</v>
      </c>
      <c r="K202">
        <f>SUMIFS(Export!K$3:K$239,Export!$B$3:$B$239,DATA!$B202,Export!$C$3:$C$239,DATA!$C202)</f>
        <v>38</v>
      </c>
      <c r="L202">
        <f>SUMIFS(Export!L$3:L$239,Export!$B$3:$B$239,DATA!$B202,Export!$C$3:$C$239,DATA!$C202)</f>
        <v>348</v>
      </c>
      <c r="M202">
        <f>SUMIFS(Export!M$3:M$239,Export!$B$3:$B$239,DATA!$B202,Export!$C$3:$C$239,DATA!$C202)</f>
        <v>409</v>
      </c>
      <c r="N202">
        <f>SUMIFS(Export!N$3:N$239,Export!$B$3:$B$239,DATA!$B202,Export!$C$3:$C$239,DATA!$C202)</f>
        <v>0</v>
      </c>
      <c r="O202">
        <f ca="1">SUMIFS(Export!O$3:O$239,Export!$B$3:$B$239,DATA!$B202,Export!$C$3:$C$239,DATA!$C202)</f>
        <v>0</v>
      </c>
      <c r="P202">
        <f ca="1">SUMIFS(Export!P$3:P$239,Export!$B$3:$B$239,DATA!$B202,Export!$C$3:$C$239,DATA!$C202)</f>
        <v>0</v>
      </c>
    </row>
    <row r="203" spans="1:16" x14ac:dyDescent="0.25">
      <c r="A203" t="s">
        <v>94</v>
      </c>
      <c r="B203" t="s">
        <v>130</v>
      </c>
      <c r="C203" t="s">
        <v>226</v>
      </c>
      <c r="D203">
        <f>SUMIFS(Export!D$3:D$239,Export!$B$3:$B$239,DATA!$B203,Export!$C$3:$C$239,DATA!$C203)</f>
        <v>155</v>
      </c>
      <c r="E203">
        <f>SUMIFS(Export!E$3:E$239,Export!$B$3:$B$239,DATA!$B203,Export!$C$3:$C$239,DATA!$C203)</f>
        <v>122</v>
      </c>
      <c r="F203">
        <f>SUMIFS(Export!F$3:F$239,Export!$B$3:$B$239,DATA!$B203,Export!$C$3:$C$239,DATA!$C203)</f>
        <v>33</v>
      </c>
      <c r="G203">
        <f>SUMIFS(Export!G$3:G$239,Export!$B$3:$B$239,DATA!$B203,Export!$C$3:$C$239,DATA!$C203)</f>
        <v>0</v>
      </c>
      <c r="H203">
        <f>SUMIFS(Export!H$3:H$239,Export!$B$3:$B$239,DATA!$B203,Export!$C$3:$C$239,DATA!$C203)</f>
        <v>0</v>
      </c>
      <c r="I203">
        <f>SUMIFS(Export!I$3:I$239,Export!$B$3:$B$239,DATA!$B203,Export!$C$3:$C$239,DATA!$C203)</f>
        <v>2</v>
      </c>
      <c r="J203">
        <f>SUMIFS(Export!J$3:J$239,Export!$B$3:$B$239,DATA!$B203,Export!$C$3:$C$239,DATA!$C203)</f>
        <v>120</v>
      </c>
      <c r="K203">
        <f>SUMIFS(Export!K$3:K$239,Export!$B$3:$B$239,DATA!$B203,Export!$C$3:$C$239,DATA!$C203)</f>
        <v>3</v>
      </c>
      <c r="L203">
        <f>SUMIFS(Export!L$3:L$239,Export!$B$3:$B$239,DATA!$B203,Export!$C$3:$C$239,DATA!$C203)</f>
        <v>46</v>
      </c>
      <c r="M203">
        <f>SUMIFS(Export!M$3:M$239,Export!$B$3:$B$239,DATA!$B203,Export!$C$3:$C$239,DATA!$C203)</f>
        <v>71</v>
      </c>
      <c r="N203">
        <f>SUMIFS(Export!N$3:N$239,Export!$B$3:$B$239,DATA!$B203,Export!$C$3:$C$239,DATA!$C203)</f>
        <v>0</v>
      </c>
      <c r="O203">
        <f ca="1">SUMIFS(Export!O$3:O$239,Export!$B$3:$B$239,DATA!$B203,Export!$C$3:$C$239,DATA!$C203)</f>
        <v>0</v>
      </c>
      <c r="P203">
        <f ca="1">SUMIFS(Export!P$3:P$239,Export!$B$3:$B$239,DATA!$B203,Export!$C$3:$C$239,DATA!$C203)</f>
        <v>0</v>
      </c>
    </row>
    <row r="204" spans="1:16" x14ac:dyDescent="0.25">
      <c r="A204" t="s">
        <v>94</v>
      </c>
      <c r="B204" t="s">
        <v>130</v>
      </c>
      <c r="C204" t="s">
        <v>225</v>
      </c>
      <c r="D204">
        <f>SUMIFS(Export!D$3:D$239,Export!$B$3:$B$239,DATA!$B204,Export!$C$3:$C$239,DATA!$C204)</f>
        <v>49</v>
      </c>
      <c r="E204">
        <f>SUMIFS(Export!E$3:E$239,Export!$B$3:$B$239,DATA!$B204,Export!$C$3:$C$239,DATA!$C204)</f>
        <v>23</v>
      </c>
      <c r="F204">
        <f>SUMIFS(Export!F$3:F$239,Export!$B$3:$B$239,DATA!$B204,Export!$C$3:$C$239,DATA!$C204)</f>
        <v>26</v>
      </c>
      <c r="G204">
        <f>SUMIFS(Export!G$3:G$239,Export!$B$3:$B$239,DATA!$B204,Export!$C$3:$C$239,DATA!$C204)</f>
        <v>0</v>
      </c>
      <c r="H204">
        <f>SUMIFS(Export!H$3:H$239,Export!$B$3:$B$239,DATA!$B204,Export!$C$3:$C$239,DATA!$C204)</f>
        <v>0</v>
      </c>
      <c r="I204">
        <f>SUMIFS(Export!I$3:I$239,Export!$B$3:$B$239,DATA!$B204,Export!$C$3:$C$239,DATA!$C204)</f>
        <v>0</v>
      </c>
      <c r="J204">
        <f>SUMIFS(Export!J$3:J$239,Export!$B$3:$B$239,DATA!$B204,Export!$C$3:$C$239,DATA!$C204)</f>
        <v>23</v>
      </c>
      <c r="K204">
        <f>SUMIFS(Export!K$3:K$239,Export!$B$3:$B$239,DATA!$B204,Export!$C$3:$C$239,DATA!$C204)</f>
        <v>2</v>
      </c>
      <c r="L204">
        <f>SUMIFS(Export!L$3:L$239,Export!$B$3:$B$239,DATA!$B204,Export!$C$3:$C$239,DATA!$C204)</f>
        <v>7</v>
      </c>
      <c r="M204">
        <f>SUMIFS(Export!M$3:M$239,Export!$B$3:$B$239,DATA!$B204,Export!$C$3:$C$239,DATA!$C204)</f>
        <v>14</v>
      </c>
      <c r="N204">
        <f>SUMIFS(Export!N$3:N$239,Export!$B$3:$B$239,DATA!$B204,Export!$C$3:$C$239,DATA!$C204)</f>
        <v>0</v>
      </c>
      <c r="O204">
        <f ca="1">SUMIFS(Export!O$3:O$239,Export!$B$3:$B$239,DATA!$B204,Export!$C$3:$C$239,DATA!$C204)</f>
        <v>0</v>
      </c>
      <c r="P204">
        <f ca="1">SUMIFS(Export!P$3:P$239,Export!$B$3:$B$239,DATA!$B204,Export!$C$3:$C$239,DATA!$C204)</f>
        <v>0</v>
      </c>
    </row>
    <row r="205" spans="1:16" x14ac:dyDescent="0.25">
      <c r="A205" t="s">
        <v>94</v>
      </c>
      <c r="B205" t="s">
        <v>131</v>
      </c>
      <c r="C205" t="s">
        <v>224</v>
      </c>
      <c r="D205">
        <f>SUMIFS(Export!D$3:D$239,Export!$B$3:$B$239,DATA!$B205,Export!$C$3:$C$239,DATA!$C205)</f>
        <v>112</v>
      </c>
      <c r="E205">
        <f>SUMIFS(Export!E$3:E$239,Export!$B$3:$B$239,DATA!$B205,Export!$C$3:$C$239,DATA!$C205)</f>
        <v>94</v>
      </c>
      <c r="F205">
        <f>SUMIFS(Export!F$3:F$239,Export!$B$3:$B$239,DATA!$B205,Export!$C$3:$C$239,DATA!$C205)</f>
        <v>18</v>
      </c>
      <c r="G205">
        <f>SUMIFS(Export!G$3:G$239,Export!$B$3:$B$239,DATA!$B205,Export!$C$3:$C$239,DATA!$C205)</f>
        <v>0</v>
      </c>
      <c r="H205">
        <f>SUMIFS(Export!H$3:H$239,Export!$B$3:$B$239,DATA!$B205,Export!$C$3:$C$239,DATA!$C205)</f>
        <v>0</v>
      </c>
      <c r="I205">
        <f>SUMIFS(Export!I$3:I$239,Export!$B$3:$B$239,DATA!$B205,Export!$C$3:$C$239,DATA!$C205)</f>
        <v>2</v>
      </c>
      <c r="J205">
        <f>SUMIFS(Export!J$3:J$239,Export!$B$3:$B$239,DATA!$B205,Export!$C$3:$C$239,DATA!$C205)</f>
        <v>92</v>
      </c>
      <c r="K205">
        <f>SUMIFS(Export!K$3:K$239,Export!$B$3:$B$239,DATA!$B205,Export!$C$3:$C$239,DATA!$C205)</f>
        <v>11</v>
      </c>
      <c r="L205">
        <f>SUMIFS(Export!L$3:L$239,Export!$B$3:$B$239,DATA!$B205,Export!$C$3:$C$239,DATA!$C205)</f>
        <v>12</v>
      </c>
      <c r="M205">
        <f>SUMIFS(Export!M$3:M$239,Export!$B$3:$B$239,DATA!$B205,Export!$C$3:$C$239,DATA!$C205)</f>
        <v>69</v>
      </c>
      <c r="N205">
        <f>SUMIFS(Export!N$3:N$239,Export!$B$3:$B$239,DATA!$B205,Export!$C$3:$C$239,DATA!$C205)</f>
        <v>0</v>
      </c>
      <c r="O205">
        <f ca="1">SUMIFS(Export!O$3:O$239,Export!$B$3:$B$239,DATA!$B205,Export!$C$3:$C$239,DATA!$C205)</f>
        <v>0</v>
      </c>
      <c r="P205">
        <f ca="1">SUMIFS(Export!P$3:P$239,Export!$B$3:$B$239,DATA!$B205,Export!$C$3:$C$239,DATA!$C205)</f>
        <v>0</v>
      </c>
    </row>
    <row r="206" spans="1:16" x14ac:dyDescent="0.25">
      <c r="A206" t="s">
        <v>94</v>
      </c>
      <c r="B206" t="s">
        <v>131</v>
      </c>
      <c r="C206" t="s">
        <v>223</v>
      </c>
      <c r="D206">
        <f>SUMIFS(Export!D$3:D$239,Export!$B$3:$B$239,DATA!$B206,Export!$C$3:$C$239,DATA!$C206)</f>
        <v>69</v>
      </c>
      <c r="E206">
        <f>SUMIFS(Export!E$3:E$239,Export!$B$3:$B$239,DATA!$B206,Export!$C$3:$C$239,DATA!$C206)</f>
        <v>50</v>
      </c>
      <c r="F206">
        <f>SUMIFS(Export!F$3:F$239,Export!$B$3:$B$239,DATA!$B206,Export!$C$3:$C$239,DATA!$C206)</f>
        <v>19</v>
      </c>
      <c r="G206">
        <f>SUMIFS(Export!G$3:G$239,Export!$B$3:$B$239,DATA!$B206,Export!$C$3:$C$239,DATA!$C206)</f>
        <v>0</v>
      </c>
      <c r="H206">
        <f>SUMIFS(Export!H$3:H$239,Export!$B$3:$B$239,DATA!$B206,Export!$C$3:$C$239,DATA!$C206)</f>
        <v>0</v>
      </c>
      <c r="I206">
        <f>SUMIFS(Export!I$3:I$239,Export!$B$3:$B$239,DATA!$B206,Export!$C$3:$C$239,DATA!$C206)</f>
        <v>0</v>
      </c>
      <c r="J206">
        <f>SUMIFS(Export!J$3:J$239,Export!$B$3:$B$239,DATA!$B206,Export!$C$3:$C$239,DATA!$C206)</f>
        <v>50</v>
      </c>
      <c r="K206">
        <f>SUMIFS(Export!K$3:K$239,Export!$B$3:$B$239,DATA!$B206,Export!$C$3:$C$239,DATA!$C206)</f>
        <v>2</v>
      </c>
      <c r="L206">
        <f>SUMIFS(Export!L$3:L$239,Export!$B$3:$B$239,DATA!$B206,Export!$C$3:$C$239,DATA!$C206)</f>
        <v>11</v>
      </c>
      <c r="M206">
        <f>SUMIFS(Export!M$3:M$239,Export!$B$3:$B$239,DATA!$B206,Export!$C$3:$C$239,DATA!$C206)</f>
        <v>37</v>
      </c>
      <c r="N206">
        <f>SUMIFS(Export!N$3:N$239,Export!$B$3:$B$239,DATA!$B206,Export!$C$3:$C$239,DATA!$C206)</f>
        <v>0</v>
      </c>
      <c r="O206">
        <f ca="1">SUMIFS(Export!O$3:O$239,Export!$B$3:$B$239,DATA!$B206,Export!$C$3:$C$239,DATA!$C206)</f>
        <v>0</v>
      </c>
      <c r="P206">
        <f ca="1">SUMIFS(Export!P$3:P$239,Export!$B$3:$B$239,DATA!$B206,Export!$C$3:$C$239,DATA!$C206)</f>
        <v>0</v>
      </c>
    </row>
    <row r="207" spans="1:16" x14ac:dyDescent="0.25">
      <c r="A207" t="s">
        <v>94</v>
      </c>
      <c r="B207" t="s">
        <v>132</v>
      </c>
      <c r="C207" t="s">
        <v>222</v>
      </c>
      <c r="D207">
        <f>SUMIFS(Export!D$3:D$239,Export!$B$3:$B$239,DATA!$B207,Export!$C$3:$C$239,DATA!$C207)</f>
        <v>655</v>
      </c>
      <c r="E207">
        <f>SUMIFS(Export!E$3:E$239,Export!$B$3:$B$239,DATA!$B207,Export!$C$3:$C$239,DATA!$C207)</f>
        <v>592</v>
      </c>
      <c r="F207">
        <f>SUMIFS(Export!F$3:F$239,Export!$B$3:$B$239,DATA!$B207,Export!$C$3:$C$239,DATA!$C207)</f>
        <v>63</v>
      </c>
      <c r="G207">
        <f>SUMIFS(Export!G$3:G$239,Export!$B$3:$B$239,DATA!$B207,Export!$C$3:$C$239,DATA!$C207)</f>
        <v>0</v>
      </c>
      <c r="H207">
        <f>SUMIFS(Export!H$3:H$239,Export!$B$3:$B$239,DATA!$B207,Export!$C$3:$C$239,DATA!$C207)</f>
        <v>4</v>
      </c>
      <c r="I207">
        <f>SUMIFS(Export!I$3:I$239,Export!$B$3:$B$239,DATA!$B207,Export!$C$3:$C$239,DATA!$C207)</f>
        <v>2</v>
      </c>
      <c r="J207">
        <f>SUMIFS(Export!J$3:J$239,Export!$B$3:$B$239,DATA!$B207,Export!$C$3:$C$239,DATA!$C207)</f>
        <v>586</v>
      </c>
      <c r="K207">
        <f>SUMIFS(Export!K$3:K$239,Export!$B$3:$B$239,DATA!$B207,Export!$C$3:$C$239,DATA!$C207)</f>
        <v>6</v>
      </c>
      <c r="L207">
        <f>SUMIFS(Export!L$3:L$239,Export!$B$3:$B$239,DATA!$B207,Export!$C$3:$C$239,DATA!$C207)</f>
        <v>213</v>
      </c>
      <c r="M207">
        <f>SUMIFS(Export!M$3:M$239,Export!$B$3:$B$239,DATA!$B207,Export!$C$3:$C$239,DATA!$C207)</f>
        <v>367</v>
      </c>
      <c r="N207">
        <f>SUMIFS(Export!N$3:N$239,Export!$B$3:$B$239,DATA!$B207,Export!$C$3:$C$239,DATA!$C207)</f>
        <v>0</v>
      </c>
      <c r="O207">
        <f ca="1">SUMIFS(Export!O$3:O$239,Export!$B$3:$B$239,DATA!$B207,Export!$C$3:$C$239,DATA!$C207)</f>
        <v>0</v>
      </c>
      <c r="P207">
        <f ca="1">SUMIFS(Export!P$3:P$239,Export!$B$3:$B$239,DATA!$B207,Export!$C$3:$C$239,DATA!$C207)</f>
        <v>0</v>
      </c>
    </row>
    <row r="208" spans="1:16" x14ac:dyDescent="0.25">
      <c r="A208" t="s">
        <v>94</v>
      </c>
      <c r="B208" t="s">
        <v>132</v>
      </c>
      <c r="C208" t="s">
        <v>221</v>
      </c>
      <c r="D208">
        <f>SUMIFS(Export!D$3:D$239,Export!$B$3:$B$239,DATA!$B208,Export!$C$3:$C$239,DATA!$C208)</f>
        <v>220</v>
      </c>
      <c r="E208">
        <f>SUMIFS(Export!E$3:E$239,Export!$B$3:$B$239,DATA!$B208,Export!$C$3:$C$239,DATA!$C208)</f>
        <v>167</v>
      </c>
      <c r="F208">
        <f>SUMIFS(Export!F$3:F$239,Export!$B$3:$B$239,DATA!$B208,Export!$C$3:$C$239,DATA!$C208)</f>
        <v>53</v>
      </c>
      <c r="G208">
        <f>SUMIFS(Export!G$3:G$239,Export!$B$3:$B$239,DATA!$B208,Export!$C$3:$C$239,DATA!$C208)</f>
        <v>0</v>
      </c>
      <c r="H208">
        <f>SUMIFS(Export!H$3:H$239,Export!$B$3:$B$239,DATA!$B208,Export!$C$3:$C$239,DATA!$C208)</f>
        <v>0</v>
      </c>
      <c r="I208">
        <f>SUMIFS(Export!I$3:I$239,Export!$B$3:$B$239,DATA!$B208,Export!$C$3:$C$239,DATA!$C208)</f>
        <v>1</v>
      </c>
      <c r="J208">
        <f>SUMIFS(Export!J$3:J$239,Export!$B$3:$B$239,DATA!$B208,Export!$C$3:$C$239,DATA!$C208)</f>
        <v>166</v>
      </c>
      <c r="K208">
        <f>SUMIFS(Export!K$3:K$239,Export!$B$3:$B$239,DATA!$B208,Export!$C$3:$C$239,DATA!$C208)</f>
        <v>16</v>
      </c>
      <c r="L208">
        <f>SUMIFS(Export!L$3:L$239,Export!$B$3:$B$239,DATA!$B208,Export!$C$3:$C$239,DATA!$C208)</f>
        <v>38</v>
      </c>
      <c r="M208">
        <f>SUMIFS(Export!M$3:M$239,Export!$B$3:$B$239,DATA!$B208,Export!$C$3:$C$239,DATA!$C208)</f>
        <v>112</v>
      </c>
      <c r="N208">
        <f>SUMIFS(Export!N$3:N$239,Export!$B$3:$B$239,DATA!$B208,Export!$C$3:$C$239,DATA!$C208)</f>
        <v>0</v>
      </c>
      <c r="O208">
        <f ca="1">SUMIFS(Export!O$3:O$239,Export!$B$3:$B$239,DATA!$B208,Export!$C$3:$C$239,DATA!$C208)</f>
        <v>0</v>
      </c>
      <c r="P208">
        <f ca="1">SUMIFS(Export!P$3:P$239,Export!$B$3:$B$239,DATA!$B208,Export!$C$3:$C$239,DATA!$C208)</f>
        <v>0</v>
      </c>
    </row>
    <row r="209" spans="1:16" x14ac:dyDescent="0.25">
      <c r="A209" t="s">
        <v>94</v>
      </c>
      <c r="B209" t="s">
        <v>132</v>
      </c>
      <c r="C209" t="s">
        <v>220</v>
      </c>
      <c r="D209">
        <f>SUMIFS(Export!D$3:D$239,Export!$B$3:$B$239,DATA!$B209,Export!$C$3:$C$239,DATA!$C209)</f>
        <v>86</v>
      </c>
      <c r="E209">
        <f>SUMIFS(Export!E$3:E$239,Export!$B$3:$B$239,DATA!$B209,Export!$C$3:$C$239,DATA!$C209)</f>
        <v>80</v>
      </c>
      <c r="F209">
        <f>SUMIFS(Export!F$3:F$239,Export!$B$3:$B$239,DATA!$B209,Export!$C$3:$C$239,DATA!$C209)</f>
        <v>6</v>
      </c>
      <c r="G209">
        <f>SUMIFS(Export!G$3:G$239,Export!$B$3:$B$239,DATA!$B209,Export!$C$3:$C$239,DATA!$C209)</f>
        <v>0</v>
      </c>
      <c r="H209">
        <f>SUMIFS(Export!H$3:H$239,Export!$B$3:$B$239,DATA!$B209,Export!$C$3:$C$239,DATA!$C209)</f>
        <v>0</v>
      </c>
      <c r="I209">
        <f>SUMIFS(Export!I$3:I$239,Export!$B$3:$B$239,DATA!$B209,Export!$C$3:$C$239,DATA!$C209)</f>
        <v>0</v>
      </c>
      <c r="J209">
        <f>SUMIFS(Export!J$3:J$239,Export!$B$3:$B$239,DATA!$B209,Export!$C$3:$C$239,DATA!$C209)</f>
        <v>80</v>
      </c>
      <c r="K209">
        <f>SUMIFS(Export!K$3:K$239,Export!$B$3:$B$239,DATA!$B209,Export!$C$3:$C$239,DATA!$C209)</f>
        <v>0</v>
      </c>
      <c r="L209">
        <f>SUMIFS(Export!L$3:L$239,Export!$B$3:$B$239,DATA!$B209,Export!$C$3:$C$239,DATA!$C209)</f>
        <v>60</v>
      </c>
      <c r="M209">
        <f>SUMIFS(Export!M$3:M$239,Export!$B$3:$B$239,DATA!$B209,Export!$C$3:$C$239,DATA!$C209)</f>
        <v>20</v>
      </c>
      <c r="N209">
        <f>SUMIFS(Export!N$3:N$239,Export!$B$3:$B$239,DATA!$B209,Export!$C$3:$C$239,DATA!$C209)</f>
        <v>0</v>
      </c>
      <c r="O209">
        <f ca="1">SUMIFS(Export!O$3:O$239,Export!$B$3:$B$239,DATA!$B209,Export!$C$3:$C$239,DATA!$C209)</f>
        <v>0</v>
      </c>
      <c r="P209">
        <f ca="1">SUMIFS(Export!P$3:P$239,Export!$B$3:$B$239,DATA!$B209,Export!$C$3:$C$239,DATA!$C209)</f>
        <v>0</v>
      </c>
    </row>
    <row r="210" spans="1:16" x14ac:dyDescent="0.25">
      <c r="A210" t="s">
        <v>94</v>
      </c>
      <c r="B210" t="s">
        <v>132</v>
      </c>
      <c r="C210" t="s">
        <v>219</v>
      </c>
      <c r="D210">
        <f>SUMIFS(Export!D$3:D$239,Export!$B$3:$B$239,DATA!$B210,Export!$C$3:$C$239,DATA!$C210)</f>
        <v>122</v>
      </c>
      <c r="E210">
        <f>SUMIFS(Export!E$3:E$239,Export!$B$3:$B$239,DATA!$B210,Export!$C$3:$C$239,DATA!$C210)</f>
        <v>107</v>
      </c>
      <c r="F210">
        <f>SUMIFS(Export!F$3:F$239,Export!$B$3:$B$239,DATA!$B210,Export!$C$3:$C$239,DATA!$C210)</f>
        <v>15</v>
      </c>
      <c r="G210">
        <f>SUMIFS(Export!G$3:G$239,Export!$B$3:$B$239,DATA!$B210,Export!$C$3:$C$239,DATA!$C210)</f>
        <v>0</v>
      </c>
      <c r="H210">
        <f>SUMIFS(Export!H$3:H$239,Export!$B$3:$B$239,DATA!$B210,Export!$C$3:$C$239,DATA!$C210)</f>
        <v>0</v>
      </c>
      <c r="I210">
        <f>SUMIFS(Export!I$3:I$239,Export!$B$3:$B$239,DATA!$B210,Export!$C$3:$C$239,DATA!$C210)</f>
        <v>2</v>
      </c>
      <c r="J210">
        <f>SUMIFS(Export!J$3:J$239,Export!$B$3:$B$239,DATA!$B210,Export!$C$3:$C$239,DATA!$C210)</f>
        <v>105</v>
      </c>
      <c r="K210">
        <f>SUMIFS(Export!K$3:K$239,Export!$B$3:$B$239,DATA!$B210,Export!$C$3:$C$239,DATA!$C210)</f>
        <v>2</v>
      </c>
      <c r="L210">
        <f>SUMIFS(Export!L$3:L$239,Export!$B$3:$B$239,DATA!$B210,Export!$C$3:$C$239,DATA!$C210)</f>
        <v>48</v>
      </c>
      <c r="M210">
        <f>SUMIFS(Export!M$3:M$239,Export!$B$3:$B$239,DATA!$B210,Export!$C$3:$C$239,DATA!$C210)</f>
        <v>55</v>
      </c>
      <c r="N210">
        <f>SUMIFS(Export!N$3:N$239,Export!$B$3:$B$239,DATA!$B210,Export!$C$3:$C$239,DATA!$C210)</f>
        <v>0</v>
      </c>
      <c r="O210">
        <f ca="1">SUMIFS(Export!O$3:O$239,Export!$B$3:$B$239,DATA!$B210,Export!$C$3:$C$239,DATA!$C210)</f>
        <v>0</v>
      </c>
      <c r="P210">
        <f ca="1">SUMIFS(Export!P$3:P$239,Export!$B$3:$B$239,DATA!$B210,Export!$C$3:$C$239,DATA!$C210)</f>
        <v>0</v>
      </c>
    </row>
    <row r="211" spans="1:16" x14ac:dyDescent="0.25">
      <c r="A211" t="s">
        <v>94</v>
      </c>
      <c r="B211" t="s">
        <v>132</v>
      </c>
      <c r="C211" t="s">
        <v>218</v>
      </c>
      <c r="D211">
        <f>SUMIFS(Export!D$3:D$239,Export!$B$3:$B$239,DATA!$B211,Export!$C$3:$C$239,DATA!$C211)</f>
        <v>193</v>
      </c>
      <c r="E211">
        <f>SUMIFS(Export!E$3:E$239,Export!$B$3:$B$239,DATA!$B211,Export!$C$3:$C$239,DATA!$C211)</f>
        <v>119</v>
      </c>
      <c r="F211">
        <f>SUMIFS(Export!F$3:F$239,Export!$B$3:$B$239,DATA!$B211,Export!$C$3:$C$239,DATA!$C211)</f>
        <v>74</v>
      </c>
      <c r="G211">
        <f>SUMIFS(Export!G$3:G$239,Export!$B$3:$B$239,DATA!$B211,Export!$C$3:$C$239,DATA!$C211)</f>
        <v>0</v>
      </c>
      <c r="H211">
        <f>SUMIFS(Export!H$3:H$239,Export!$B$3:$B$239,DATA!$B211,Export!$C$3:$C$239,DATA!$C211)</f>
        <v>1</v>
      </c>
      <c r="I211">
        <f>SUMIFS(Export!I$3:I$239,Export!$B$3:$B$239,DATA!$B211,Export!$C$3:$C$239,DATA!$C211)</f>
        <v>1</v>
      </c>
      <c r="J211">
        <f>SUMIFS(Export!J$3:J$239,Export!$B$3:$B$239,DATA!$B211,Export!$C$3:$C$239,DATA!$C211)</f>
        <v>117</v>
      </c>
      <c r="K211">
        <f>SUMIFS(Export!K$3:K$239,Export!$B$3:$B$239,DATA!$B211,Export!$C$3:$C$239,DATA!$C211)</f>
        <v>16</v>
      </c>
      <c r="L211">
        <f>SUMIFS(Export!L$3:L$239,Export!$B$3:$B$239,DATA!$B211,Export!$C$3:$C$239,DATA!$C211)</f>
        <v>80</v>
      </c>
      <c r="M211">
        <f>SUMIFS(Export!M$3:M$239,Export!$B$3:$B$239,DATA!$B211,Export!$C$3:$C$239,DATA!$C211)</f>
        <v>21</v>
      </c>
      <c r="N211">
        <f>SUMIFS(Export!N$3:N$239,Export!$B$3:$B$239,DATA!$B211,Export!$C$3:$C$239,DATA!$C211)</f>
        <v>0</v>
      </c>
      <c r="O211">
        <f ca="1">SUMIFS(Export!O$3:O$239,Export!$B$3:$B$239,DATA!$B211,Export!$C$3:$C$239,DATA!$C211)</f>
        <v>0</v>
      </c>
      <c r="P211">
        <f ca="1">SUMIFS(Export!P$3:P$239,Export!$B$3:$B$239,DATA!$B211,Export!$C$3:$C$239,DATA!$C211)</f>
        <v>0</v>
      </c>
    </row>
    <row r="212" spans="1:16" x14ac:dyDescent="0.25">
      <c r="A212" t="s">
        <v>94</v>
      </c>
      <c r="B212" t="s">
        <v>133</v>
      </c>
      <c r="C212" t="s">
        <v>215</v>
      </c>
      <c r="D212">
        <f>SUMIFS(Export!D$3:D$239,Export!$B$3:$B$239,DATA!$B212,Export!$C$3:$C$239,DATA!$C212)</f>
        <v>213</v>
      </c>
      <c r="E212">
        <f>SUMIFS(Export!E$3:E$239,Export!$B$3:$B$239,DATA!$B212,Export!$C$3:$C$239,DATA!$C212)</f>
        <v>162</v>
      </c>
      <c r="F212">
        <f>SUMIFS(Export!F$3:F$239,Export!$B$3:$B$239,DATA!$B212,Export!$C$3:$C$239,DATA!$C212)</f>
        <v>51</v>
      </c>
      <c r="G212">
        <f>SUMIFS(Export!G$3:G$239,Export!$B$3:$B$239,DATA!$B212,Export!$C$3:$C$239,DATA!$C212)</f>
        <v>0</v>
      </c>
      <c r="H212">
        <f>SUMIFS(Export!H$3:H$239,Export!$B$3:$B$239,DATA!$B212,Export!$C$3:$C$239,DATA!$C212)</f>
        <v>0</v>
      </c>
      <c r="I212">
        <f>SUMIFS(Export!I$3:I$239,Export!$B$3:$B$239,DATA!$B212,Export!$C$3:$C$239,DATA!$C212)</f>
        <v>2</v>
      </c>
      <c r="J212">
        <f>SUMIFS(Export!J$3:J$239,Export!$B$3:$B$239,DATA!$B212,Export!$C$3:$C$239,DATA!$C212)</f>
        <v>160</v>
      </c>
      <c r="K212">
        <f>SUMIFS(Export!K$3:K$239,Export!$B$3:$B$239,DATA!$B212,Export!$C$3:$C$239,DATA!$C212)</f>
        <v>12</v>
      </c>
      <c r="L212">
        <f>SUMIFS(Export!L$3:L$239,Export!$B$3:$B$239,DATA!$B212,Export!$C$3:$C$239,DATA!$C212)</f>
        <v>67</v>
      </c>
      <c r="M212">
        <f>SUMIFS(Export!M$3:M$239,Export!$B$3:$B$239,DATA!$B212,Export!$C$3:$C$239,DATA!$C212)</f>
        <v>81</v>
      </c>
      <c r="N212">
        <f>SUMIFS(Export!N$3:N$239,Export!$B$3:$B$239,DATA!$B212,Export!$C$3:$C$239,DATA!$C212)</f>
        <v>0</v>
      </c>
      <c r="O212">
        <f ca="1">SUMIFS(Export!O$3:O$239,Export!$B$3:$B$239,DATA!$B212,Export!$C$3:$C$239,DATA!$C212)</f>
        <v>0</v>
      </c>
      <c r="P212">
        <f ca="1">SUMIFS(Export!P$3:P$239,Export!$B$3:$B$239,DATA!$B212,Export!$C$3:$C$239,DATA!$C212)</f>
        <v>0</v>
      </c>
    </row>
    <row r="213" spans="1:16" x14ac:dyDescent="0.25">
      <c r="A213" t="s">
        <v>94</v>
      </c>
      <c r="B213" t="s">
        <v>133</v>
      </c>
      <c r="C213" t="s">
        <v>214</v>
      </c>
      <c r="D213">
        <f>SUMIFS(Export!D$3:D$239,Export!$B$3:$B$239,DATA!$B213,Export!$C$3:$C$239,DATA!$C213)</f>
        <v>57</v>
      </c>
      <c r="E213">
        <f>SUMIFS(Export!E$3:E$239,Export!$B$3:$B$239,DATA!$B213,Export!$C$3:$C$239,DATA!$C213)</f>
        <v>44</v>
      </c>
      <c r="F213">
        <f>SUMIFS(Export!F$3:F$239,Export!$B$3:$B$239,DATA!$B213,Export!$C$3:$C$239,DATA!$C213)</f>
        <v>13</v>
      </c>
      <c r="G213">
        <f>SUMIFS(Export!G$3:G$239,Export!$B$3:$B$239,DATA!$B213,Export!$C$3:$C$239,DATA!$C213)</f>
        <v>0</v>
      </c>
      <c r="H213">
        <f>SUMIFS(Export!H$3:H$239,Export!$B$3:$B$239,DATA!$B213,Export!$C$3:$C$239,DATA!$C213)</f>
        <v>0</v>
      </c>
      <c r="I213">
        <f>SUMIFS(Export!I$3:I$239,Export!$B$3:$B$239,DATA!$B213,Export!$C$3:$C$239,DATA!$C213)</f>
        <v>1</v>
      </c>
      <c r="J213">
        <f>SUMIFS(Export!J$3:J$239,Export!$B$3:$B$239,DATA!$B213,Export!$C$3:$C$239,DATA!$C213)</f>
        <v>43</v>
      </c>
      <c r="K213">
        <f>SUMIFS(Export!K$3:K$239,Export!$B$3:$B$239,DATA!$B213,Export!$C$3:$C$239,DATA!$C213)</f>
        <v>11</v>
      </c>
      <c r="L213">
        <f>SUMIFS(Export!L$3:L$239,Export!$B$3:$B$239,DATA!$B213,Export!$C$3:$C$239,DATA!$C213)</f>
        <v>22</v>
      </c>
      <c r="M213">
        <f>SUMIFS(Export!M$3:M$239,Export!$B$3:$B$239,DATA!$B213,Export!$C$3:$C$239,DATA!$C213)</f>
        <v>10</v>
      </c>
      <c r="N213">
        <f>SUMIFS(Export!N$3:N$239,Export!$B$3:$B$239,DATA!$B213,Export!$C$3:$C$239,DATA!$C213)</f>
        <v>0</v>
      </c>
      <c r="O213">
        <f ca="1">SUMIFS(Export!O$3:O$239,Export!$B$3:$B$239,DATA!$B213,Export!$C$3:$C$239,DATA!$C213)</f>
        <v>0</v>
      </c>
      <c r="P213">
        <f ca="1">SUMIFS(Export!P$3:P$239,Export!$B$3:$B$239,DATA!$B213,Export!$C$3:$C$239,DATA!$C213)</f>
        <v>0</v>
      </c>
    </row>
    <row r="214" spans="1:16" x14ac:dyDescent="0.25">
      <c r="A214" t="s">
        <v>94</v>
      </c>
      <c r="B214" t="s">
        <v>134</v>
      </c>
      <c r="C214" t="s">
        <v>213</v>
      </c>
      <c r="D214">
        <f>SUMIFS(Export!D$3:D$239,Export!$B$3:$B$239,DATA!$B214,Export!$C$3:$C$239,DATA!$C214)</f>
        <v>138</v>
      </c>
      <c r="E214">
        <f>SUMIFS(Export!E$3:E$239,Export!$B$3:$B$239,DATA!$B214,Export!$C$3:$C$239,DATA!$C214)</f>
        <v>96</v>
      </c>
      <c r="F214">
        <f>SUMIFS(Export!F$3:F$239,Export!$B$3:$B$239,DATA!$B214,Export!$C$3:$C$239,DATA!$C214)</f>
        <v>42</v>
      </c>
      <c r="G214">
        <f>SUMIFS(Export!G$3:G$239,Export!$B$3:$B$239,DATA!$B214,Export!$C$3:$C$239,DATA!$C214)</f>
        <v>0</v>
      </c>
      <c r="H214">
        <f>SUMIFS(Export!H$3:H$239,Export!$B$3:$B$239,DATA!$B214,Export!$C$3:$C$239,DATA!$C214)</f>
        <v>0</v>
      </c>
      <c r="I214">
        <f>SUMIFS(Export!I$3:I$239,Export!$B$3:$B$239,DATA!$B214,Export!$C$3:$C$239,DATA!$C214)</f>
        <v>0</v>
      </c>
      <c r="J214">
        <f>SUMIFS(Export!J$3:J$239,Export!$B$3:$B$239,DATA!$B214,Export!$C$3:$C$239,DATA!$C214)</f>
        <v>96</v>
      </c>
      <c r="K214">
        <f>SUMIFS(Export!K$3:K$239,Export!$B$3:$B$239,DATA!$B214,Export!$C$3:$C$239,DATA!$C214)</f>
        <v>8</v>
      </c>
      <c r="L214">
        <f>SUMIFS(Export!L$3:L$239,Export!$B$3:$B$239,DATA!$B214,Export!$C$3:$C$239,DATA!$C214)</f>
        <v>48</v>
      </c>
      <c r="M214">
        <f>SUMIFS(Export!M$3:M$239,Export!$B$3:$B$239,DATA!$B214,Export!$C$3:$C$239,DATA!$C214)</f>
        <v>40</v>
      </c>
      <c r="N214">
        <f>SUMIFS(Export!N$3:N$239,Export!$B$3:$B$239,DATA!$B214,Export!$C$3:$C$239,DATA!$C214)</f>
        <v>0</v>
      </c>
      <c r="O214">
        <f ca="1">SUMIFS(Export!O$3:O$239,Export!$B$3:$B$239,DATA!$B214,Export!$C$3:$C$239,DATA!$C214)</f>
        <v>0</v>
      </c>
      <c r="P214">
        <f ca="1">SUMIFS(Export!P$3:P$239,Export!$B$3:$B$239,DATA!$B214,Export!$C$3:$C$239,DATA!$C214)</f>
        <v>0</v>
      </c>
    </row>
    <row r="215" spans="1:16" x14ac:dyDescent="0.25">
      <c r="A215" t="s">
        <v>94</v>
      </c>
      <c r="B215" t="s">
        <v>134</v>
      </c>
      <c r="C215" t="s">
        <v>212</v>
      </c>
      <c r="D215">
        <f>SUMIFS(Export!D$3:D$239,Export!$B$3:$B$239,DATA!$B215,Export!$C$3:$C$239,DATA!$C215)</f>
        <v>90</v>
      </c>
      <c r="E215">
        <f>SUMIFS(Export!E$3:E$239,Export!$B$3:$B$239,DATA!$B215,Export!$C$3:$C$239,DATA!$C215)</f>
        <v>54</v>
      </c>
      <c r="F215">
        <f>SUMIFS(Export!F$3:F$239,Export!$B$3:$B$239,DATA!$B215,Export!$C$3:$C$239,DATA!$C215)</f>
        <v>36</v>
      </c>
      <c r="G215">
        <f>SUMIFS(Export!G$3:G$239,Export!$B$3:$B$239,DATA!$B215,Export!$C$3:$C$239,DATA!$C215)</f>
        <v>0</v>
      </c>
      <c r="H215">
        <f>SUMIFS(Export!H$3:H$239,Export!$B$3:$B$239,DATA!$B215,Export!$C$3:$C$239,DATA!$C215)</f>
        <v>0</v>
      </c>
      <c r="I215">
        <f>SUMIFS(Export!I$3:I$239,Export!$B$3:$B$239,DATA!$B215,Export!$C$3:$C$239,DATA!$C215)</f>
        <v>0</v>
      </c>
      <c r="J215">
        <f>SUMIFS(Export!J$3:J$239,Export!$B$3:$B$239,DATA!$B215,Export!$C$3:$C$239,DATA!$C215)</f>
        <v>54</v>
      </c>
      <c r="K215">
        <f>SUMIFS(Export!K$3:K$239,Export!$B$3:$B$239,DATA!$B215,Export!$C$3:$C$239,DATA!$C215)</f>
        <v>4</v>
      </c>
      <c r="L215">
        <f>SUMIFS(Export!L$3:L$239,Export!$B$3:$B$239,DATA!$B215,Export!$C$3:$C$239,DATA!$C215)</f>
        <v>23</v>
      </c>
      <c r="M215">
        <f>SUMIFS(Export!M$3:M$239,Export!$B$3:$B$239,DATA!$B215,Export!$C$3:$C$239,DATA!$C215)</f>
        <v>27</v>
      </c>
      <c r="N215">
        <f>SUMIFS(Export!N$3:N$239,Export!$B$3:$B$239,DATA!$B215,Export!$C$3:$C$239,DATA!$C215)</f>
        <v>0</v>
      </c>
      <c r="O215">
        <f ca="1">SUMIFS(Export!O$3:O$239,Export!$B$3:$B$239,DATA!$B215,Export!$C$3:$C$239,DATA!$C215)</f>
        <v>0</v>
      </c>
      <c r="P215">
        <f ca="1">SUMIFS(Export!P$3:P$239,Export!$B$3:$B$239,DATA!$B215,Export!$C$3:$C$239,DATA!$C215)</f>
        <v>0</v>
      </c>
    </row>
    <row r="216" spans="1:16" x14ac:dyDescent="0.25">
      <c r="A216" t="s">
        <v>94</v>
      </c>
      <c r="B216" t="s">
        <v>134</v>
      </c>
      <c r="C216" t="s">
        <v>211</v>
      </c>
      <c r="D216">
        <f>SUMIFS(Export!D$3:D$239,Export!$B$3:$B$239,DATA!$B216,Export!$C$3:$C$239,DATA!$C216)</f>
        <v>39</v>
      </c>
      <c r="E216">
        <f>SUMIFS(Export!E$3:E$239,Export!$B$3:$B$239,DATA!$B216,Export!$C$3:$C$239,DATA!$C216)</f>
        <v>35</v>
      </c>
      <c r="F216">
        <f>SUMIFS(Export!F$3:F$239,Export!$B$3:$B$239,DATA!$B216,Export!$C$3:$C$239,DATA!$C216)</f>
        <v>4</v>
      </c>
      <c r="G216">
        <f>SUMIFS(Export!G$3:G$239,Export!$B$3:$B$239,DATA!$B216,Export!$C$3:$C$239,DATA!$C216)</f>
        <v>0</v>
      </c>
      <c r="H216">
        <f>SUMIFS(Export!H$3:H$239,Export!$B$3:$B$239,DATA!$B216,Export!$C$3:$C$239,DATA!$C216)</f>
        <v>0</v>
      </c>
      <c r="I216">
        <f>SUMIFS(Export!I$3:I$239,Export!$B$3:$B$239,DATA!$B216,Export!$C$3:$C$239,DATA!$C216)</f>
        <v>0</v>
      </c>
      <c r="J216">
        <f>SUMIFS(Export!J$3:J$239,Export!$B$3:$B$239,DATA!$B216,Export!$C$3:$C$239,DATA!$C216)</f>
        <v>35</v>
      </c>
      <c r="K216">
        <f>SUMIFS(Export!K$3:K$239,Export!$B$3:$B$239,DATA!$B216,Export!$C$3:$C$239,DATA!$C216)</f>
        <v>9</v>
      </c>
      <c r="L216">
        <f>SUMIFS(Export!L$3:L$239,Export!$B$3:$B$239,DATA!$B216,Export!$C$3:$C$239,DATA!$C216)</f>
        <v>5</v>
      </c>
      <c r="M216">
        <f>SUMIFS(Export!M$3:M$239,Export!$B$3:$B$239,DATA!$B216,Export!$C$3:$C$239,DATA!$C216)</f>
        <v>21</v>
      </c>
      <c r="N216">
        <f>SUMIFS(Export!N$3:N$239,Export!$B$3:$B$239,DATA!$B216,Export!$C$3:$C$239,DATA!$C216)</f>
        <v>0</v>
      </c>
      <c r="O216">
        <f ca="1">SUMIFS(Export!O$3:O$239,Export!$B$3:$B$239,DATA!$B216,Export!$C$3:$C$239,DATA!$C216)</f>
        <v>0</v>
      </c>
      <c r="P216">
        <f ca="1">SUMIFS(Export!P$3:P$239,Export!$B$3:$B$239,DATA!$B216,Export!$C$3:$C$239,DATA!$C216)</f>
        <v>0</v>
      </c>
    </row>
    <row r="217" spans="1:16" x14ac:dyDescent="0.25">
      <c r="A217" t="s">
        <v>94</v>
      </c>
      <c r="B217" t="s">
        <v>135</v>
      </c>
      <c r="C217">
        <v>1</v>
      </c>
      <c r="D217">
        <f>SUMIFS(Export!D$3:D$239,Export!$B$3:$B$239,DATA!$B217,Export!$C$3:$C$239,DATA!$C217)</f>
        <v>149</v>
      </c>
      <c r="E217">
        <f>SUMIFS(Export!E$3:E$239,Export!$B$3:$B$239,DATA!$B217,Export!$C$3:$C$239,DATA!$C217)</f>
        <v>126</v>
      </c>
      <c r="F217">
        <f>SUMIFS(Export!F$3:F$239,Export!$B$3:$B$239,DATA!$B217,Export!$C$3:$C$239,DATA!$C217)</f>
        <v>23</v>
      </c>
      <c r="G217">
        <f>SUMIFS(Export!G$3:G$239,Export!$B$3:$B$239,DATA!$B217,Export!$C$3:$C$239,DATA!$C217)</f>
        <v>0</v>
      </c>
      <c r="H217">
        <f>SUMIFS(Export!H$3:H$239,Export!$B$3:$B$239,DATA!$B217,Export!$C$3:$C$239,DATA!$C217)</f>
        <v>0</v>
      </c>
      <c r="I217">
        <f>SUMIFS(Export!I$3:I$239,Export!$B$3:$B$239,DATA!$B217,Export!$C$3:$C$239,DATA!$C217)</f>
        <v>0</v>
      </c>
      <c r="J217">
        <f>SUMIFS(Export!J$3:J$239,Export!$B$3:$B$239,DATA!$B217,Export!$C$3:$C$239,DATA!$C217)</f>
        <v>126</v>
      </c>
      <c r="K217">
        <f>SUMIFS(Export!K$3:K$239,Export!$B$3:$B$239,DATA!$B217,Export!$C$3:$C$239,DATA!$C217)</f>
        <v>8</v>
      </c>
      <c r="L217">
        <f>SUMIFS(Export!L$3:L$239,Export!$B$3:$B$239,DATA!$B217,Export!$C$3:$C$239,DATA!$C217)</f>
        <v>42</v>
      </c>
      <c r="M217">
        <f>SUMIFS(Export!M$3:M$239,Export!$B$3:$B$239,DATA!$B217,Export!$C$3:$C$239,DATA!$C217)</f>
        <v>76</v>
      </c>
      <c r="N217">
        <f>SUMIFS(Export!N$3:N$239,Export!$B$3:$B$239,DATA!$B217,Export!$C$3:$C$239,DATA!$C217)</f>
        <v>0</v>
      </c>
      <c r="O217">
        <f ca="1">SUMIFS(Export!O$3:O$239,Export!$B$3:$B$239,DATA!$B217,Export!$C$3:$C$239,DATA!$C217)</f>
        <v>0</v>
      </c>
      <c r="P217">
        <f ca="1">SUMIFS(Export!P$3:P$239,Export!$B$3:$B$239,DATA!$B217,Export!$C$3:$C$239,DATA!$C217)</f>
        <v>0</v>
      </c>
    </row>
    <row r="218" spans="1:16" x14ac:dyDescent="0.25">
      <c r="A218" t="s">
        <v>94</v>
      </c>
      <c r="B218" t="s">
        <v>20</v>
      </c>
      <c r="C218" t="s">
        <v>205</v>
      </c>
      <c r="D218">
        <f>SUMIFS(Export!D$3:D$239,Export!$B$3:$B$239,DATA!$B218,Export!$C$3:$C$239,DATA!$C218)</f>
        <v>334</v>
      </c>
      <c r="E218">
        <f>SUMIFS(Export!E$3:E$239,Export!$B$3:$B$239,DATA!$B218,Export!$C$3:$C$239,DATA!$C218)</f>
        <v>238</v>
      </c>
      <c r="F218">
        <f>SUMIFS(Export!F$3:F$239,Export!$B$3:$B$239,DATA!$B218,Export!$C$3:$C$239,DATA!$C218)</f>
        <v>96</v>
      </c>
      <c r="G218">
        <f>SUMIFS(Export!G$3:G$239,Export!$B$3:$B$239,DATA!$B218,Export!$C$3:$C$239,DATA!$C218)</f>
        <v>0</v>
      </c>
      <c r="H218">
        <f>SUMIFS(Export!H$3:H$239,Export!$B$3:$B$239,DATA!$B218,Export!$C$3:$C$239,DATA!$C218)</f>
        <v>2</v>
      </c>
      <c r="I218">
        <f>SUMIFS(Export!I$3:I$239,Export!$B$3:$B$239,DATA!$B218,Export!$C$3:$C$239,DATA!$C218)</f>
        <v>0</v>
      </c>
      <c r="J218">
        <f>SUMIFS(Export!J$3:J$239,Export!$B$3:$B$239,DATA!$B218,Export!$C$3:$C$239,DATA!$C218)</f>
        <v>236</v>
      </c>
      <c r="K218">
        <f>SUMIFS(Export!K$3:K$239,Export!$B$3:$B$239,DATA!$B218,Export!$C$3:$C$239,DATA!$C218)</f>
        <v>29</v>
      </c>
      <c r="L218">
        <f>SUMIFS(Export!L$3:L$239,Export!$B$3:$B$239,DATA!$B218,Export!$C$3:$C$239,DATA!$C218)</f>
        <v>129</v>
      </c>
      <c r="M218">
        <f>SUMIFS(Export!M$3:M$239,Export!$B$3:$B$239,DATA!$B218,Export!$C$3:$C$239,DATA!$C218)</f>
        <v>78</v>
      </c>
      <c r="N218">
        <f>SUMIFS(Export!N$3:N$239,Export!$B$3:$B$239,DATA!$B218,Export!$C$3:$C$239,DATA!$C218)</f>
        <v>0</v>
      </c>
      <c r="O218">
        <f ca="1">SUMIFS(Export!O$3:O$239,Export!$B$3:$B$239,DATA!$B218,Export!$C$3:$C$239,DATA!$C218)</f>
        <v>0</v>
      </c>
      <c r="P218">
        <f ca="1">SUMIFS(Export!P$3:P$239,Export!$B$3:$B$239,DATA!$B218,Export!$C$3:$C$239,DATA!$C218)</f>
        <v>0</v>
      </c>
    </row>
    <row r="219" spans="1:16" x14ac:dyDescent="0.25">
      <c r="A219" t="s">
        <v>94</v>
      </c>
      <c r="B219" t="s">
        <v>20</v>
      </c>
      <c r="C219" t="s">
        <v>204</v>
      </c>
      <c r="D219">
        <f>SUMIFS(Export!D$3:D$239,Export!$B$3:$B$239,DATA!$B219,Export!$C$3:$C$239,DATA!$C219)</f>
        <v>170</v>
      </c>
      <c r="E219">
        <f>SUMIFS(Export!E$3:E$239,Export!$B$3:$B$239,DATA!$B219,Export!$C$3:$C$239,DATA!$C219)</f>
        <v>124</v>
      </c>
      <c r="F219">
        <f>SUMIFS(Export!F$3:F$239,Export!$B$3:$B$239,DATA!$B219,Export!$C$3:$C$239,DATA!$C219)</f>
        <v>46</v>
      </c>
      <c r="G219">
        <f>SUMIFS(Export!G$3:G$239,Export!$B$3:$B$239,DATA!$B219,Export!$C$3:$C$239,DATA!$C219)</f>
        <v>0</v>
      </c>
      <c r="H219">
        <f>SUMIFS(Export!H$3:H$239,Export!$B$3:$B$239,DATA!$B219,Export!$C$3:$C$239,DATA!$C219)</f>
        <v>1</v>
      </c>
      <c r="I219">
        <f>SUMIFS(Export!I$3:I$239,Export!$B$3:$B$239,DATA!$B219,Export!$C$3:$C$239,DATA!$C219)</f>
        <v>0</v>
      </c>
      <c r="J219">
        <f>SUMIFS(Export!J$3:J$239,Export!$B$3:$B$239,DATA!$B219,Export!$C$3:$C$239,DATA!$C219)</f>
        <v>123</v>
      </c>
      <c r="K219">
        <f>SUMIFS(Export!K$3:K$239,Export!$B$3:$B$239,DATA!$B219,Export!$C$3:$C$239,DATA!$C219)</f>
        <v>12</v>
      </c>
      <c r="L219">
        <f>SUMIFS(Export!L$3:L$239,Export!$B$3:$B$239,DATA!$B219,Export!$C$3:$C$239,DATA!$C219)</f>
        <v>42</v>
      </c>
      <c r="M219">
        <f>SUMIFS(Export!M$3:M$239,Export!$B$3:$B$239,DATA!$B219,Export!$C$3:$C$239,DATA!$C219)</f>
        <v>69</v>
      </c>
      <c r="N219">
        <f>SUMIFS(Export!N$3:N$239,Export!$B$3:$B$239,DATA!$B219,Export!$C$3:$C$239,DATA!$C219)</f>
        <v>0</v>
      </c>
      <c r="O219">
        <f ca="1">SUMIFS(Export!O$3:O$239,Export!$B$3:$B$239,DATA!$B219,Export!$C$3:$C$239,DATA!$C219)</f>
        <v>0</v>
      </c>
      <c r="P219">
        <f ca="1">SUMIFS(Export!P$3:P$239,Export!$B$3:$B$239,DATA!$B219,Export!$C$3:$C$239,DATA!$C219)</f>
        <v>0</v>
      </c>
    </row>
    <row r="220" spans="1:16" x14ac:dyDescent="0.25">
      <c r="A220" t="s">
        <v>94</v>
      </c>
      <c r="B220" t="s">
        <v>21</v>
      </c>
      <c r="C220">
        <v>1</v>
      </c>
      <c r="D220">
        <f>SUMIFS(Export!D$3:D$239,Export!$B$3:$B$239,DATA!$B220,Export!$C$3:$C$239,DATA!$C220)</f>
        <v>211</v>
      </c>
      <c r="E220">
        <f>SUMIFS(Export!E$3:E$239,Export!$B$3:$B$239,DATA!$B220,Export!$C$3:$C$239,DATA!$C220)</f>
        <v>168</v>
      </c>
      <c r="F220">
        <f>SUMIFS(Export!F$3:F$239,Export!$B$3:$B$239,DATA!$B220,Export!$C$3:$C$239,DATA!$C220)</f>
        <v>43</v>
      </c>
      <c r="G220">
        <f>SUMIFS(Export!G$3:G$239,Export!$B$3:$B$239,DATA!$B220,Export!$C$3:$C$239,DATA!$C220)</f>
        <v>0</v>
      </c>
      <c r="H220">
        <f>SUMIFS(Export!H$3:H$239,Export!$B$3:$B$239,DATA!$B220,Export!$C$3:$C$239,DATA!$C220)</f>
        <v>0</v>
      </c>
      <c r="I220">
        <f>SUMIFS(Export!I$3:I$239,Export!$B$3:$B$239,DATA!$B220,Export!$C$3:$C$239,DATA!$C220)</f>
        <v>0</v>
      </c>
      <c r="J220">
        <f>SUMIFS(Export!J$3:J$239,Export!$B$3:$B$239,DATA!$B220,Export!$C$3:$C$239,DATA!$C220)</f>
        <v>168</v>
      </c>
      <c r="K220">
        <f>SUMIFS(Export!K$3:K$239,Export!$B$3:$B$239,DATA!$B220,Export!$C$3:$C$239,DATA!$C220)</f>
        <v>4</v>
      </c>
      <c r="L220">
        <f>SUMIFS(Export!L$3:L$239,Export!$B$3:$B$239,DATA!$B220,Export!$C$3:$C$239,DATA!$C220)</f>
        <v>35</v>
      </c>
      <c r="M220">
        <f>SUMIFS(Export!M$3:M$239,Export!$B$3:$B$239,DATA!$B220,Export!$C$3:$C$239,DATA!$C220)</f>
        <v>129</v>
      </c>
      <c r="N220">
        <f>SUMIFS(Export!N$3:N$239,Export!$B$3:$B$239,DATA!$B220,Export!$C$3:$C$239,DATA!$C220)</f>
        <v>0</v>
      </c>
      <c r="O220">
        <f ca="1">SUMIFS(Export!O$3:O$239,Export!$B$3:$B$239,DATA!$B220,Export!$C$3:$C$239,DATA!$C220)</f>
        <v>0</v>
      </c>
      <c r="P220">
        <f ca="1">SUMIFS(Export!P$3:P$239,Export!$B$3:$B$239,DATA!$B220,Export!$C$3:$C$239,DATA!$C220)</f>
        <v>0</v>
      </c>
    </row>
    <row r="221" spans="1:16" x14ac:dyDescent="0.25">
      <c r="A221" t="s">
        <v>94</v>
      </c>
      <c r="B221" t="s">
        <v>22</v>
      </c>
      <c r="C221" t="s">
        <v>201</v>
      </c>
      <c r="D221">
        <f>SUMIFS(Export!D$3:D$239,Export!$B$3:$B$239,DATA!$B221,Export!$C$3:$C$239,DATA!$C221)</f>
        <v>194</v>
      </c>
      <c r="E221">
        <f>SUMIFS(Export!E$3:E$239,Export!$B$3:$B$239,DATA!$B221,Export!$C$3:$C$239,DATA!$C221)</f>
        <v>140</v>
      </c>
      <c r="F221">
        <f>SUMIFS(Export!F$3:F$239,Export!$B$3:$B$239,DATA!$B221,Export!$C$3:$C$239,DATA!$C221)</f>
        <v>54</v>
      </c>
      <c r="G221">
        <f>SUMIFS(Export!G$3:G$239,Export!$B$3:$B$239,DATA!$B221,Export!$C$3:$C$239,DATA!$C221)</f>
        <v>0</v>
      </c>
      <c r="H221">
        <f>SUMIFS(Export!H$3:H$239,Export!$B$3:$B$239,DATA!$B221,Export!$C$3:$C$239,DATA!$C221)</f>
        <v>2</v>
      </c>
      <c r="I221">
        <f>SUMIFS(Export!I$3:I$239,Export!$B$3:$B$239,DATA!$B221,Export!$C$3:$C$239,DATA!$C221)</f>
        <v>1</v>
      </c>
      <c r="J221">
        <f>SUMIFS(Export!J$3:J$239,Export!$B$3:$B$239,DATA!$B221,Export!$C$3:$C$239,DATA!$C221)</f>
        <v>137</v>
      </c>
      <c r="K221">
        <f>SUMIFS(Export!K$3:K$239,Export!$B$3:$B$239,DATA!$B221,Export!$C$3:$C$239,DATA!$C221)</f>
        <v>19</v>
      </c>
      <c r="L221">
        <f>SUMIFS(Export!L$3:L$239,Export!$B$3:$B$239,DATA!$B221,Export!$C$3:$C$239,DATA!$C221)</f>
        <v>29</v>
      </c>
      <c r="M221">
        <f>SUMIFS(Export!M$3:M$239,Export!$B$3:$B$239,DATA!$B221,Export!$C$3:$C$239,DATA!$C221)</f>
        <v>89</v>
      </c>
      <c r="N221">
        <f>SUMIFS(Export!N$3:N$239,Export!$B$3:$B$239,DATA!$B221,Export!$C$3:$C$239,DATA!$C221)</f>
        <v>0</v>
      </c>
      <c r="O221">
        <f ca="1">SUMIFS(Export!O$3:O$239,Export!$B$3:$B$239,DATA!$B221,Export!$C$3:$C$239,DATA!$C221)</f>
        <v>0</v>
      </c>
      <c r="P221">
        <f ca="1">SUMIFS(Export!P$3:P$239,Export!$B$3:$B$239,DATA!$B221,Export!$C$3:$C$239,DATA!$C221)</f>
        <v>0</v>
      </c>
    </row>
    <row r="222" spans="1:16" x14ac:dyDescent="0.25">
      <c r="A222" t="s">
        <v>94</v>
      </c>
      <c r="B222" t="s">
        <v>22</v>
      </c>
      <c r="C222" t="s">
        <v>200</v>
      </c>
      <c r="D222">
        <f>SUMIFS(Export!D$3:D$239,Export!$B$3:$B$239,DATA!$B222,Export!$C$3:$C$239,DATA!$C222)</f>
        <v>43</v>
      </c>
      <c r="E222">
        <f>SUMIFS(Export!E$3:E$239,Export!$B$3:$B$239,DATA!$B222,Export!$C$3:$C$239,DATA!$C222)</f>
        <v>33</v>
      </c>
      <c r="F222">
        <f>SUMIFS(Export!F$3:F$239,Export!$B$3:$B$239,DATA!$B222,Export!$C$3:$C$239,DATA!$C222)</f>
        <v>10</v>
      </c>
      <c r="G222">
        <f>SUMIFS(Export!G$3:G$239,Export!$B$3:$B$239,DATA!$B222,Export!$C$3:$C$239,DATA!$C222)</f>
        <v>0</v>
      </c>
      <c r="H222">
        <f>SUMIFS(Export!H$3:H$239,Export!$B$3:$B$239,DATA!$B222,Export!$C$3:$C$239,DATA!$C222)</f>
        <v>0</v>
      </c>
      <c r="I222">
        <f>SUMIFS(Export!I$3:I$239,Export!$B$3:$B$239,DATA!$B222,Export!$C$3:$C$239,DATA!$C222)</f>
        <v>0</v>
      </c>
      <c r="J222">
        <f>SUMIFS(Export!J$3:J$239,Export!$B$3:$B$239,DATA!$B222,Export!$C$3:$C$239,DATA!$C222)</f>
        <v>33</v>
      </c>
      <c r="K222">
        <f>SUMIFS(Export!K$3:K$239,Export!$B$3:$B$239,DATA!$B222,Export!$C$3:$C$239,DATA!$C222)</f>
        <v>3</v>
      </c>
      <c r="L222">
        <f>SUMIFS(Export!L$3:L$239,Export!$B$3:$B$239,DATA!$B222,Export!$C$3:$C$239,DATA!$C222)</f>
        <v>11</v>
      </c>
      <c r="M222">
        <f>SUMIFS(Export!M$3:M$239,Export!$B$3:$B$239,DATA!$B222,Export!$C$3:$C$239,DATA!$C222)</f>
        <v>19</v>
      </c>
      <c r="N222">
        <f>SUMIFS(Export!N$3:N$239,Export!$B$3:$B$239,DATA!$B222,Export!$C$3:$C$239,DATA!$C222)</f>
        <v>0</v>
      </c>
      <c r="O222">
        <f ca="1">SUMIFS(Export!O$3:O$239,Export!$B$3:$B$239,DATA!$B222,Export!$C$3:$C$239,DATA!$C222)</f>
        <v>0</v>
      </c>
      <c r="P222">
        <f ca="1">SUMIFS(Export!P$3:P$239,Export!$B$3:$B$239,DATA!$B222,Export!$C$3:$C$239,DATA!$C222)</f>
        <v>0</v>
      </c>
    </row>
    <row r="223" spans="1:16" x14ac:dyDescent="0.25">
      <c r="A223" t="s">
        <v>92</v>
      </c>
      <c r="B223" t="s">
        <v>123</v>
      </c>
      <c r="C223" t="s">
        <v>238</v>
      </c>
      <c r="D223">
        <f>SUMIFS(Export!D$3:D$239,Export!$B$3:$B$239,DATA!$B223,Export!$C$3:$C$239,DATA!$C223)</f>
        <v>701</v>
      </c>
      <c r="E223">
        <f>SUMIFS(Export!E$3:E$239,Export!$B$3:$B$239,DATA!$B223,Export!$C$3:$C$239,DATA!$C223)</f>
        <v>500</v>
      </c>
      <c r="F223">
        <f>SUMIFS(Export!F$3:F$239,Export!$B$3:$B$239,DATA!$B223,Export!$C$3:$C$239,DATA!$C223)</f>
        <v>201</v>
      </c>
      <c r="G223">
        <f>SUMIFS(Export!G$3:G$239,Export!$B$3:$B$239,DATA!$B223,Export!$C$3:$C$239,DATA!$C223)</f>
        <v>0</v>
      </c>
      <c r="H223">
        <f>SUMIFS(Export!H$3:H$239,Export!$B$3:$B$239,DATA!$B223,Export!$C$3:$C$239,DATA!$C223)</f>
        <v>3</v>
      </c>
      <c r="I223">
        <f>SUMIFS(Export!I$3:I$239,Export!$B$3:$B$239,DATA!$B223,Export!$C$3:$C$239,DATA!$C223)</f>
        <v>2</v>
      </c>
      <c r="J223">
        <f>SUMIFS(Export!J$3:J$239,Export!$B$3:$B$239,DATA!$B223,Export!$C$3:$C$239,DATA!$C223)</f>
        <v>495</v>
      </c>
      <c r="K223">
        <f>SUMIFS(Export!K$3:K$239,Export!$B$3:$B$239,DATA!$B223,Export!$C$3:$C$239,DATA!$C223)</f>
        <v>62</v>
      </c>
      <c r="L223">
        <f>SUMIFS(Export!L$3:L$239,Export!$B$3:$B$239,DATA!$B223,Export!$C$3:$C$239,DATA!$C223)</f>
        <v>181</v>
      </c>
      <c r="M223">
        <f>SUMIFS(Export!M$3:M$239,Export!$B$3:$B$239,DATA!$B223,Export!$C$3:$C$239,DATA!$C223)</f>
        <v>252</v>
      </c>
      <c r="N223">
        <f>SUMIFS(Export!N$3:N$239,Export!$B$3:$B$239,DATA!$B223,Export!$C$3:$C$239,DATA!$C223)</f>
        <v>0</v>
      </c>
      <c r="O223">
        <f ca="1">SUMIFS(Export!O$3:O$239,Export!$B$3:$B$239,DATA!$B223,Export!$C$3:$C$239,DATA!$C223)</f>
        <v>0</v>
      </c>
      <c r="P223">
        <f ca="1">SUMIFS(Export!P$3:P$239,Export!$B$3:$B$239,DATA!$B223,Export!$C$3:$C$239,DATA!$C223)</f>
        <v>0</v>
      </c>
    </row>
    <row r="224" spans="1:16" x14ac:dyDescent="0.25">
      <c r="A224" t="s">
        <v>92</v>
      </c>
      <c r="B224" t="s">
        <v>123</v>
      </c>
      <c r="C224" t="s">
        <v>237</v>
      </c>
      <c r="D224">
        <f>SUMIFS(Export!D$3:D$239,Export!$B$3:$B$239,DATA!$B224,Export!$C$3:$C$239,DATA!$C224)</f>
        <v>399</v>
      </c>
      <c r="E224">
        <f>SUMIFS(Export!E$3:E$239,Export!$B$3:$B$239,DATA!$B224,Export!$C$3:$C$239,DATA!$C224)</f>
        <v>294</v>
      </c>
      <c r="F224">
        <f>SUMIFS(Export!F$3:F$239,Export!$B$3:$B$239,DATA!$B224,Export!$C$3:$C$239,DATA!$C224)</f>
        <v>105</v>
      </c>
      <c r="G224">
        <f>SUMIFS(Export!G$3:G$239,Export!$B$3:$B$239,DATA!$B224,Export!$C$3:$C$239,DATA!$C224)</f>
        <v>0</v>
      </c>
      <c r="H224">
        <f>SUMIFS(Export!H$3:H$239,Export!$B$3:$B$239,DATA!$B224,Export!$C$3:$C$239,DATA!$C224)</f>
        <v>0</v>
      </c>
      <c r="I224">
        <f>SUMIFS(Export!I$3:I$239,Export!$B$3:$B$239,DATA!$B224,Export!$C$3:$C$239,DATA!$C224)</f>
        <v>5</v>
      </c>
      <c r="J224">
        <f>SUMIFS(Export!J$3:J$239,Export!$B$3:$B$239,DATA!$B224,Export!$C$3:$C$239,DATA!$C224)</f>
        <v>289</v>
      </c>
      <c r="K224">
        <f>SUMIFS(Export!K$3:K$239,Export!$B$3:$B$239,DATA!$B224,Export!$C$3:$C$239,DATA!$C224)</f>
        <v>10</v>
      </c>
      <c r="L224">
        <f>SUMIFS(Export!L$3:L$239,Export!$B$3:$B$239,DATA!$B224,Export!$C$3:$C$239,DATA!$C224)</f>
        <v>124</v>
      </c>
      <c r="M224">
        <f>SUMIFS(Export!M$3:M$239,Export!$B$3:$B$239,DATA!$B224,Export!$C$3:$C$239,DATA!$C224)</f>
        <v>155</v>
      </c>
      <c r="N224">
        <f>SUMIFS(Export!N$3:N$239,Export!$B$3:$B$239,DATA!$B224,Export!$C$3:$C$239,DATA!$C224)</f>
        <v>0</v>
      </c>
      <c r="O224">
        <f ca="1">SUMIFS(Export!O$3:O$239,Export!$B$3:$B$239,DATA!$B224,Export!$C$3:$C$239,DATA!$C224)</f>
        <v>0</v>
      </c>
      <c r="P224">
        <f ca="1">SUMIFS(Export!P$3:P$239,Export!$B$3:$B$239,DATA!$B224,Export!$C$3:$C$239,DATA!$C224)</f>
        <v>0</v>
      </c>
    </row>
    <row r="225" spans="1:16" x14ac:dyDescent="0.25">
      <c r="A225" t="s">
        <v>92</v>
      </c>
      <c r="B225" t="s">
        <v>123</v>
      </c>
      <c r="C225" t="s">
        <v>236</v>
      </c>
      <c r="D225">
        <f>SUMIFS(Export!D$3:D$239,Export!$B$3:$B$239,DATA!$B225,Export!$C$3:$C$239,DATA!$C225)</f>
        <v>448</v>
      </c>
      <c r="E225">
        <f>SUMIFS(Export!E$3:E$239,Export!$B$3:$B$239,DATA!$B225,Export!$C$3:$C$239,DATA!$C225)</f>
        <v>286</v>
      </c>
      <c r="F225">
        <f>SUMIFS(Export!F$3:F$239,Export!$B$3:$B$239,DATA!$B225,Export!$C$3:$C$239,DATA!$C225)</f>
        <v>162</v>
      </c>
      <c r="G225">
        <f>SUMIFS(Export!G$3:G$239,Export!$B$3:$B$239,DATA!$B225,Export!$C$3:$C$239,DATA!$C225)</f>
        <v>0</v>
      </c>
      <c r="H225">
        <f>SUMIFS(Export!H$3:H$239,Export!$B$3:$B$239,DATA!$B225,Export!$C$3:$C$239,DATA!$C225)</f>
        <v>1</v>
      </c>
      <c r="I225">
        <f>SUMIFS(Export!I$3:I$239,Export!$B$3:$B$239,DATA!$B225,Export!$C$3:$C$239,DATA!$C225)</f>
        <v>0</v>
      </c>
      <c r="J225">
        <f>SUMIFS(Export!J$3:J$239,Export!$B$3:$B$239,DATA!$B225,Export!$C$3:$C$239,DATA!$C225)</f>
        <v>285</v>
      </c>
      <c r="K225">
        <f>SUMIFS(Export!K$3:K$239,Export!$B$3:$B$239,DATA!$B225,Export!$C$3:$C$239,DATA!$C225)</f>
        <v>36</v>
      </c>
      <c r="L225">
        <f>SUMIFS(Export!L$3:L$239,Export!$B$3:$B$239,DATA!$B225,Export!$C$3:$C$239,DATA!$C225)</f>
        <v>67</v>
      </c>
      <c r="M225">
        <f>SUMIFS(Export!M$3:M$239,Export!$B$3:$B$239,DATA!$B225,Export!$C$3:$C$239,DATA!$C225)</f>
        <v>182</v>
      </c>
      <c r="N225">
        <f>SUMIFS(Export!N$3:N$239,Export!$B$3:$B$239,DATA!$B225,Export!$C$3:$C$239,DATA!$C225)</f>
        <v>0</v>
      </c>
      <c r="O225">
        <f ca="1">SUMIFS(Export!O$3:O$239,Export!$B$3:$B$239,DATA!$B225,Export!$C$3:$C$239,DATA!$C225)</f>
        <v>0</v>
      </c>
      <c r="P225">
        <f ca="1">SUMIFS(Export!P$3:P$239,Export!$B$3:$B$239,DATA!$B225,Export!$C$3:$C$239,DATA!$C225)</f>
        <v>0</v>
      </c>
    </row>
    <row r="226" spans="1:16" x14ac:dyDescent="0.25">
      <c r="A226" t="s">
        <v>92</v>
      </c>
      <c r="B226" t="s">
        <v>124</v>
      </c>
      <c r="C226" t="s">
        <v>235</v>
      </c>
      <c r="D226">
        <f>SUMIFS(Export!D$3:D$239,Export!$B$3:$B$239,DATA!$B226,Export!$C$3:$C$239,DATA!$C226)</f>
        <v>629</v>
      </c>
      <c r="E226">
        <f>SUMIFS(Export!E$3:E$239,Export!$B$3:$B$239,DATA!$B226,Export!$C$3:$C$239,DATA!$C226)</f>
        <v>554</v>
      </c>
      <c r="F226">
        <f>SUMIFS(Export!F$3:F$239,Export!$B$3:$B$239,DATA!$B226,Export!$C$3:$C$239,DATA!$C226)</f>
        <v>75</v>
      </c>
      <c r="G226">
        <f>SUMIFS(Export!G$3:G$239,Export!$B$3:$B$239,DATA!$B226,Export!$C$3:$C$239,DATA!$C226)</f>
        <v>0</v>
      </c>
      <c r="H226">
        <f>SUMIFS(Export!H$3:H$239,Export!$B$3:$B$239,DATA!$B226,Export!$C$3:$C$239,DATA!$C226)</f>
        <v>4</v>
      </c>
      <c r="I226">
        <f>SUMIFS(Export!I$3:I$239,Export!$B$3:$B$239,DATA!$B226,Export!$C$3:$C$239,DATA!$C226)</f>
        <v>0</v>
      </c>
      <c r="J226">
        <f>SUMIFS(Export!J$3:J$239,Export!$B$3:$B$239,DATA!$B226,Export!$C$3:$C$239,DATA!$C226)</f>
        <v>550</v>
      </c>
      <c r="K226">
        <f>SUMIFS(Export!K$3:K$239,Export!$B$3:$B$239,DATA!$B226,Export!$C$3:$C$239,DATA!$C226)</f>
        <v>103</v>
      </c>
      <c r="L226">
        <f>SUMIFS(Export!L$3:L$239,Export!$B$3:$B$239,DATA!$B226,Export!$C$3:$C$239,DATA!$C226)</f>
        <v>209</v>
      </c>
      <c r="M226">
        <f>SUMIFS(Export!M$3:M$239,Export!$B$3:$B$239,DATA!$B226,Export!$C$3:$C$239,DATA!$C226)</f>
        <v>238</v>
      </c>
      <c r="N226">
        <f>SUMIFS(Export!N$3:N$239,Export!$B$3:$B$239,DATA!$B226,Export!$C$3:$C$239,DATA!$C226)</f>
        <v>0</v>
      </c>
      <c r="O226">
        <f ca="1">SUMIFS(Export!O$3:O$239,Export!$B$3:$B$239,DATA!$B226,Export!$C$3:$C$239,DATA!$C226)</f>
        <v>0</v>
      </c>
      <c r="P226">
        <f ca="1">SUMIFS(Export!P$3:P$239,Export!$B$3:$B$239,DATA!$B226,Export!$C$3:$C$239,DATA!$C226)</f>
        <v>0</v>
      </c>
    </row>
    <row r="227" spans="1:16" x14ac:dyDescent="0.25">
      <c r="A227" t="s">
        <v>92</v>
      </c>
      <c r="B227" t="s">
        <v>124</v>
      </c>
      <c r="C227" t="s">
        <v>234</v>
      </c>
      <c r="D227">
        <f>SUMIFS(Export!D$3:D$239,Export!$B$3:$B$239,DATA!$B227,Export!$C$3:$C$239,DATA!$C227)</f>
        <v>175</v>
      </c>
      <c r="E227">
        <f>SUMIFS(Export!E$3:E$239,Export!$B$3:$B$239,DATA!$B227,Export!$C$3:$C$239,DATA!$C227)</f>
        <v>150</v>
      </c>
      <c r="F227">
        <f>SUMIFS(Export!F$3:F$239,Export!$B$3:$B$239,DATA!$B227,Export!$C$3:$C$239,DATA!$C227)</f>
        <v>25</v>
      </c>
      <c r="G227">
        <f>SUMIFS(Export!G$3:G$239,Export!$B$3:$B$239,DATA!$B227,Export!$C$3:$C$239,DATA!$C227)</f>
        <v>0</v>
      </c>
      <c r="H227">
        <f>SUMIFS(Export!H$3:H$239,Export!$B$3:$B$239,DATA!$B227,Export!$C$3:$C$239,DATA!$C227)</f>
        <v>0</v>
      </c>
      <c r="I227">
        <f>SUMIFS(Export!I$3:I$239,Export!$B$3:$B$239,DATA!$B227,Export!$C$3:$C$239,DATA!$C227)</f>
        <v>0</v>
      </c>
      <c r="J227">
        <f>SUMIFS(Export!J$3:J$239,Export!$B$3:$B$239,DATA!$B227,Export!$C$3:$C$239,DATA!$C227)</f>
        <v>150</v>
      </c>
      <c r="K227">
        <f>SUMIFS(Export!K$3:K$239,Export!$B$3:$B$239,DATA!$B227,Export!$C$3:$C$239,DATA!$C227)</f>
        <v>5</v>
      </c>
      <c r="L227">
        <f>SUMIFS(Export!L$3:L$239,Export!$B$3:$B$239,DATA!$B227,Export!$C$3:$C$239,DATA!$C227)</f>
        <v>66</v>
      </c>
      <c r="M227">
        <f>SUMIFS(Export!M$3:M$239,Export!$B$3:$B$239,DATA!$B227,Export!$C$3:$C$239,DATA!$C227)</f>
        <v>79</v>
      </c>
      <c r="N227">
        <f>SUMIFS(Export!N$3:N$239,Export!$B$3:$B$239,DATA!$B227,Export!$C$3:$C$239,DATA!$C227)</f>
        <v>0</v>
      </c>
      <c r="O227">
        <f ca="1">SUMIFS(Export!O$3:O$239,Export!$B$3:$B$239,DATA!$B227,Export!$C$3:$C$239,DATA!$C227)</f>
        <v>0</v>
      </c>
      <c r="P227">
        <f ca="1">SUMIFS(Export!P$3:P$239,Export!$B$3:$B$239,DATA!$B227,Export!$C$3:$C$239,DATA!$C227)</f>
        <v>0</v>
      </c>
    </row>
    <row r="228" spans="1:16" x14ac:dyDescent="0.25">
      <c r="A228" t="s">
        <v>92</v>
      </c>
      <c r="B228" t="s">
        <v>124</v>
      </c>
      <c r="C228" t="s">
        <v>233</v>
      </c>
      <c r="D228">
        <f>SUMIFS(Export!D$3:D$239,Export!$B$3:$B$239,DATA!$B228,Export!$C$3:$C$239,DATA!$C228)</f>
        <v>188</v>
      </c>
      <c r="E228">
        <f>SUMIFS(Export!E$3:E$239,Export!$B$3:$B$239,DATA!$B228,Export!$C$3:$C$239,DATA!$C228)</f>
        <v>148</v>
      </c>
      <c r="F228">
        <f>SUMIFS(Export!F$3:F$239,Export!$B$3:$B$239,DATA!$B228,Export!$C$3:$C$239,DATA!$C228)</f>
        <v>40</v>
      </c>
      <c r="G228">
        <f>SUMIFS(Export!G$3:G$239,Export!$B$3:$B$239,DATA!$B228,Export!$C$3:$C$239,DATA!$C228)</f>
        <v>0</v>
      </c>
      <c r="H228">
        <f>SUMIFS(Export!H$3:H$239,Export!$B$3:$B$239,DATA!$B228,Export!$C$3:$C$239,DATA!$C228)</f>
        <v>0</v>
      </c>
      <c r="I228">
        <f>SUMIFS(Export!I$3:I$239,Export!$B$3:$B$239,DATA!$B228,Export!$C$3:$C$239,DATA!$C228)</f>
        <v>0</v>
      </c>
      <c r="J228">
        <f>SUMIFS(Export!J$3:J$239,Export!$B$3:$B$239,DATA!$B228,Export!$C$3:$C$239,DATA!$C228)</f>
        <v>148</v>
      </c>
      <c r="K228">
        <f>SUMIFS(Export!K$3:K$239,Export!$B$3:$B$239,DATA!$B228,Export!$C$3:$C$239,DATA!$C228)</f>
        <v>48</v>
      </c>
      <c r="L228">
        <f>SUMIFS(Export!L$3:L$239,Export!$B$3:$B$239,DATA!$B228,Export!$C$3:$C$239,DATA!$C228)</f>
        <v>27</v>
      </c>
      <c r="M228">
        <f>SUMIFS(Export!M$3:M$239,Export!$B$3:$B$239,DATA!$B228,Export!$C$3:$C$239,DATA!$C228)</f>
        <v>73</v>
      </c>
      <c r="N228">
        <f>SUMIFS(Export!N$3:N$239,Export!$B$3:$B$239,DATA!$B228,Export!$C$3:$C$239,DATA!$C228)</f>
        <v>0</v>
      </c>
      <c r="O228">
        <f ca="1">SUMIFS(Export!O$3:O$239,Export!$B$3:$B$239,DATA!$B228,Export!$C$3:$C$239,DATA!$C228)</f>
        <v>0</v>
      </c>
      <c r="P228">
        <f ca="1">SUMIFS(Export!P$3:P$239,Export!$B$3:$B$239,DATA!$B228,Export!$C$3:$C$239,DATA!$C228)</f>
        <v>0</v>
      </c>
    </row>
    <row r="229" spans="1:16" x14ac:dyDescent="0.25">
      <c r="A229" t="s">
        <v>92</v>
      </c>
      <c r="B229" t="s">
        <v>124</v>
      </c>
      <c r="C229" t="s">
        <v>232</v>
      </c>
      <c r="D229">
        <f>SUMIFS(Export!D$3:D$239,Export!$B$3:$B$239,DATA!$B229,Export!$C$3:$C$239,DATA!$C229)</f>
        <v>77</v>
      </c>
      <c r="E229">
        <f>SUMIFS(Export!E$3:E$239,Export!$B$3:$B$239,DATA!$B229,Export!$C$3:$C$239,DATA!$C229)</f>
        <v>67</v>
      </c>
      <c r="F229">
        <f>SUMIFS(Export!F$3:F$239,Export!$B$3:$B$239,DATA!$B229,Export!$C$3:$C$239,DATA!$C229)</f>
        <v>10</v>
      </c>
      <c r="G229">
        <f>SUMIFS(Export!G$3:G$239,Export!$B$3:$B$239,DATA!$B229,Export!$C$3:$C$239,DATA!$C229)</f>
        <v>0</v>
      </c>
      <c r="H229">
        <f>SUMIFS(Export!H$3:H$239,Export!$B$3:$B$239,DATA!$B229,Export!$C$3:$C$239,DATA!$C229)</f>
        <v>0</v>
      </c>
      <c r="I229">
        <f>SUMIFS(Export!I$3:I$239,Export!$B$3:$B$239,DATA!$B229,Export!$C$3:$C$239,DATA!$C229)</f>
        <v>0</v>
      </c>
      <c r="J229">
        <f>SUMIFS(Export!J$3:J$239,Export!$B$3:$B$239,DATA!$B229,Export!$C$3:$C$239,DATA!$C229)</f>
        <v>67</v>
      </c>
      <c r="K229">
        <f>SUMIFS(Export!K$3:K$239,Export!$B$3:$B$239,DATA!$B229,Export!$C$3:$C$239,DATA!$C229)</f>
        <v>0</v>
      </c>
      <c r="L229">
        <f>SUMIFS(Export!L$3:L$239,Export!$B$3:$B$239,DATA!$B229,Export!$C$3:$C$239,DATA!$C229)</f>
        <v>14</v>
      </c>
      <c r="M229">
        <f>SUMIFS(Export!M$3:M$239,Export!$B$3:$B$239,DATA!$B229,Export!$C$3:$C$239,DATA!$C229)</f>
        <v>53</v>
      </c>
      <c r="N229">
        <f>SUMIFS(Export!N$3:N$239,Export!$B$3:$B$239,DATA!$B229,Export!$C$3:$C$239,DATA!$C229)</f>
        <v>0</v>
      </c>
      <c r="O229">
        <f ca="1">SUMIFS(Export!O$3:O$239,Export!$B$3:$B$239,DATA!$B229,Export!$C$3:$C$239,DATA!$C229)</f>
        <v>0</v>
      </c>
      <c r="P229">
        <f ca="1">SUMIFS(Export!P$3:P$239,Export!$B$3:$B$239,DATA!$B229,Export!$C$3:$C$239,DATA!$C229)</f>
        <v>0</v>
      </c>
    </row>
    <row r="230" spans="1:16" x14ac:dyDescent="0.25">
      <c r="A230" t="s">
        <v>92</v>
      </c>
      <c r="B230" t="s">
        <v>124</v>
      </c>
      <c r="C230" t="s">
        <v>231</v>
      </c>
      <c r="D230">
        <f>SUMIFS(Export!D$3:D$239,Export!$B$3:$B$239,DATA!$B230,Export!$C$3:$C$239,DATA!$C230)</f>
        <v>192</v>
      </c>
      <c r="E230">
        <f>SUMIFS(Export!E$3:E$239,Export!$B$3:$B$239,DATA!$B230,Export!$C$3:$C$239,DATA!$C230)</f>
        <v>171</v>
      </c>
      <c r="F230">
        <f>SUMIFS(Export!F$3:F$239,Export!$B$3:$B$239,DATA!$B230,Export!$C$3:$C$239,DATA!$C230)</f>
        <v>21</v>
      </c>
      <c r="G230">
        <f>SUMIFS(Export!G$3:G$239,Export!$B$3:$B$239,DATA!$B230,Export!$C$3:$C$239,DATA!$C230)</f>
        <v>0</v>
      </c>
      <c r="H230">
        <f>SUMIFS(Export!H$3:H$239,Export!$B$3:$B$239,DATA!$B230,Export!$C$3:$C$239,DATA!$C230)</f>
        <v>0</v>
      </c>
      <c r="I230">
        <f>SUMIFS(Export!I$3:I$239,Export!$B$3:$B$239,DATA!$B230,Export!$C$3:$C$239,DATA!$C230)</f>
        <v>0</v>
      </c>
      <c r="J230">
        <f>SUMIFS(Export!J$3:J$239,Export!$B$3:$B$239,DATA!$B230,Export!$C$3:$C$239,DATA!$C230)</f>
        <v>171</v>
      </c>
      <c r="K230">
        <f>SUMIFS(Export!K$3:K$239,Export!$B$3:$B$239,DATA!$B230,Export!$C$3:$C$239,DATA!$C230)</f>
        <v>19</v>
      </c>
      <c r="L230">
        <f>SUMIFS(Export!L$3:L$239,Export!$B$3:$B$239,DATA!$B230,Export!$C$3:$C$239,DATA!$C230)</f>
        <v>48</v>
      </c>
      <c r="M230">
        <f>SUMIFS(Export!M$3:M$239,Export!$B$3:$B$239,DATA!$B230,Export!$C$3:$C$239,DATA!$C230)</f>
        <v>104</v>
      </c>
      <c r="N230">
        <f>SUMIFS(Export!N$3:N$239,Export!$B$3:$B$239,DATA!$B230,Export!$C$3:$C$239,DATA!$C230)</f>
        <v>0</v>
      </c>
      <c r="O230">
        <f ca="1">SUMIFS(Export!O$3:O$239,Export!$B$3:$B$239,DATA!$B230,Export!$C$3:$C$239,DATA!$C230)</f>
        <v>0</v>
      </c>
      <c r="P230">
        <f ca="1">SUMIFS(Export!P$3:P$239,Export!$B$3:$B$239,DATA!$B230,Export!$C$3:$C$239,DATA!$C230)</f>
        <v>0</v>
      </c>
    </row>
    <row r="231" spans="1:16" x14ac:dyDescent="0.25">
      <c r="A231" t="s">
        <v>92</v>
      </c>
      <c r="B231" t="s">
        <v>125</v>
      </c>
      <c r="C231" t="s">
        <v>217</v>
      </c>
      <c r="D231">
        <f>SUMIFS(Export!D$3:D$239,Export!$B$3:$B$239,DATA!$B231,Export!$C$3:$C$239,DATA!$C231)</f>
        <v>547</v>
      </c>
      <c r="E231">
        <f>SUMIFS(Export!E$3:E$239,Export!$B$3:$B$239,DATA!$B231,Export!$C$3:$C$239,DATA!$C231)</f>
        <v>418</v>
      </c>
      <c r="F231">
        <f>SUMIFS(Export!F$3:F$239,Export!$B$3:$B$239,DATA!$B231,Export!$C$3:$C$239,DATA!$C231)</f>
        <v>129</v>
      </c>
      <c r="G231">
        <f>SUMIFS(Export!G$3:G$239,Export!$B$3:$B$239,DATA!$B231,Export!$C$3:$C$239,DATA!$C231)</f>
        <v>0</v>
      </c>
      <c r="H231">
        <f>SUMIFS(Export!H$3:H$239,Export!$B$3:$B$239,DATA!$B231,Export!$C$3:$C$239,DATA!$C231)</f>
        <v>3</v>
      </c>
      <c r="I231">
        <f>SUMIFS(Export!I$3:I$239,Export!$B$3:$B$239,DATA!$B231,Export!$C$3:$C$239,DATA!$C231)</f>
        <v>3</v>
      </c>
      <c r="J231">
        <f>SUMIFS(Export!J$3:J$239,Export!$B$3:$B$239,DATA!$B231,Export!$C$3:$C$239,DATA!$C231)</f>
        <v>412</v>
      </c>
      <c r="K231">
        <f>SUMIFS(Export!K$3:K$239,Export!$B$3:$B$239,DATA!$B231,Export!$C$3:$C$239,DATA!$C231)</f>
        <v>45</v>
      </c>
      <c r="L231">
        <f>SUMIFS(Export!L$3:L$239,Export!$B$3:$B$239,DATA!$B231,Export!$C$3:$C$239,DATA!$C231)</f>
        <v>105</v>
      </c>
      <c r="M231">
        <f>SUMIFS(Export!M$3:M$239,Export!$B$3:$B$239,DATA!$B231,Export!$C$3:$C$239,DATA!$C231)</f>
        <v>262</v>
      </c>
      <c r="N231">
        <f>SUMIFS(Export!N$3:N$239,Export!$B$3:$B$239,DATA!$B231,Export!$C$3:$C$239,DATA!$C231)</f>
        <v>0</v>
      </c>
      <c r="O231">
        <f ca="1">SUMIFS(Export!O$3:O$239,Export!$B$3:$B$239,DATA!$B231,Export!$C$3:$C$239,DATA!$C231)</f>
        <v>0</v>
      </c>
      <c r="P231">
        <f ca="1">SUMIFS(Export!P$3:P$239,Export!$B$3:$B$239,DATA!$B231,Export!$C$3:$C$239,DATA!$C231)</f>
        <v>0</v>
      </c>
    </row>
    <row r="232" spans="1:16" x14ac:dyDescent="0.25">
      <c r="A232" t="s">
        <v>92</v>
      </c>
      <c r="B232" t="s">
        <v>125</v>
      </c>
      <c r="C232" t="s">
        <v>216</v>
      </c>
      <c r="D232">
        <f>SUMIFS(Export!D$3:D$239,Export!$B$3:$B$239,DATA!$B232,Export!$C$3:$C$239,DATA!$C232)</f>
        <v>421</v>
      </c>
      <c r="E232">
        <f>SUMIFS(Export!E$3:E$239,Export!$B$3:$B$239,DATA!$B232,Export!$C$3:$C$239,DATA!$C232)</f>
        <v>318</v>
      </c>
      <c r="F232">
        <f>SUMIFS(Export!F$3:F$239,Export!$B$3:$B$239,DATA!$B232,Export!$C$3:$C$239,DATA!$C232)</f>
        <v>103</v>
      </c>
      <c r="G232">
        <f>SUMIFS(Export!G$3:G$239,Export!$B$3:$B$239,DATA!$B232,Export!$C$3:$C$239,DATA!$C232)</f>
        <v>0</v>
      </c>
      <c r="H232">
        <f>SUMIFS(Export!H$3:H$239,Export!$B$3:$B$239,DATA!$B232,Export!$C$3:$C$239,DATA!$C232)</f>
        <v>0</v>
      </c>
      <c r="I232">
        <f>SUMIFS(Export!I$3:I$239,Export!$B$3:$B$239,DATA!$B232,Export!$C$3:$C$239,DATA!$C232)</f>
        <v>0</v>
      </c>
      <c r="J232">
        <f>SUMIFS(Export!J$3:J$239,Export!$B$3:$B$239,DATA!$B232,Export!$C$3:$C$239,DATA!$C232)</f>
        <v>318</v>
      </c>
      <c r="K232">
        <f>SUMIFS(Export!K$3:K$239,Export!$B$3:$B$239,DATA!$B232,Export!$C$3:$C$239,DATA!$C232)</f>
        <v>26</v>
      </c>
      <c r="L232">
        <f>SUMIFS(Export!L$3:L$239,Export!$B$3:$B$239,DATA!$B232,Export!$C$3:$C$239,DATA!$C232)</f>
        <v>143</v>
      </c>
      <c r="M232">
        <f>SUMIFS(Export!M$3:M$239,Export!$B$3:$B$239,DATA!$B232,Export!$C$3:$C$239,DATA!$C232)</f>
        <v>149</v>
      </c>
      <c r="N232">
        <f>SUMIFS(Export!N$3:N$239,Export!$B$3:$B$239,DATA!$B232,Export!$C$3:$C$239,DATA!$C232)</f>
        <v>0</v>
      </c>
      <c r="O232">
        <f ca="1">SUMIFS(Export!O$3:O$239,Export!$B$3:$B$239,DATA!$B232,Export!$C$3:$C$239,DATA!$C232)</f>
        <v>0</v>
      </c>
      <c r="P232">
        <f ca="1">SUMIFS(Export!P$3:P$239,Export!$B$3:$B$239,DATA!$B232,Export!$C$3:$C$239,DATA!$C232)</f>
        <v>0</v>
      </c>
    </row>
    <row r="233" spans="1:16" x14ac:dyDescent="0.25">
      <c r="A233" t="s">
        <v>92</v>
      </c>
      <c r="B233" t="s">
        <v>126</v>
      </c>
      <c r="C233" t="s">
        <v>210</v>
      </c>
      <c r="D233">
        <f>SUMIFS(Export!D$3:D$239,Export!$B$3:$B$239,DATA!$B233,Export!$C$3:$C$239,DATA!$C233)</f>
        <v>761</v>
      </c>
      <c r="E233">
        <f>SUMIFS(Export!E$3:E$239,Export!$B$3:$B$239,DATA!$B233,Export!$C$3:$C$239,DATA!$C233)</f>
        <v>614</v>
      </c>
      <c r="F233">
        <f>SUMIFS(Export!F$3:F$239,Export!$B$3:$B$239,DATA!$B233,Export!$C$3:$C$239,DATA!$C233)</f>
        <v>147</v>
      </c>
      <c r="G233">
        <f>SUMIFS(Export!G$3:G$239,Export!$B$3:$B$239,DATA!$B233,Export!$C$3:$C$239,DATA!$C233)</f>
        <v>0</v>
      </c>
      <c r="H233">
        <f>SUMIFS(Export!H$3:H$239,Export!$B$3:$B$239,DATA!$B233,Export!$C$3:$C$239,DATA!$C233)</f>
        <v>9</v>
      </c>
      <c r="I233">
        <f>SUMIFS(Export!I$3:I$239,Export!$B$3:$B$239,DATA!$B233,Export!$C$3:$C$239,DATA!$C233)</f>
        <v>3</v>
      </c>
      <c r="J233">
        <f>SUMIFS(Export!J$3:J$239,Export!$B$3:$B$239,DATA!$B233,Export!$C$3:$C$239,DATA!$C233)</f>
        <v>602</v>
      </c>
      <c r="K233">
        <f>SUMIFS(Export!K$3:K$239,Export!$B$3:$B$239,DATA!$B233,Export!$C$3:$C$239,DATA!$C233)</f>
        <v>170</v>
      </c>
      <c r="L233">
        <f>SUMIFS(Export!L$3:L$239,Export!$B$3:$B$239,DATA!$B233,Export!$C$3:$C$239,DATA!$C233)</f>
        <v>112</v>
      </c>
      <c r="M233">
        <f>SUMIFS(Export!M$3:M$239,Export!$B$3:$B$239,DATA!$B233,Export!$C$3:$C$239,DATA!$C233)</f>
        <v>320</v>
      </c>
      <c r="N233">
        <f>SUMIFS(Export!N$3:N$239,Export!$B$3:$B$239,DATA!$B233,Export!$C$3:$C$239,DATA!$C233)</f>
        <v>0</v>
      </c>
      <c r="O233">
        <f ca="1">SUMIFS(Export!O$3:O$239,Export!$B$3:$B$239,DATA!$B233,Export!$C$3:$C$239,DATA!$C233)</f>
        <v>0</v>
      </c>
      <c r="P233">
        <f ca="1">SUMIFS(Export!P$3:P$239,Export!$B$3:$B$239,DATA!$B233,Export!$C$3:$C$239,DATA!$C233)</f>
        <v>0</v>
      </c>
    </row>
    <row r="234" spans="1:16" x14ac:dyDescent="0.25">
      <c r="A234" t="s">
        <v>92</v>
      </c>
      <c r="B234" t="s">
        <v>126</v>
      </c>
      <c r="C234" t="s">
        <v>209</v>
      </c>
      <c r="D234">
        <f>SUMIFS(Export!D$3:D$239,Export!$B$3:$B$239,DATA!$B234,Export!$C$3:$C$239,DATA!$C234)</f>
        <v>1334</v>
      </c>
      <c r="E234">
        <f>SUMIFS(Export!E$3:E$239,Export!$B$3:$B$239,DATA!$B234,Export!$C$3:$C$239,DATA!$C234)</f>
        <v>1011</v>
      </c>
      <c r="F234">
        <f>SUMIFS(Export!F$3:F$239,Export!$B$3:$B$239,DATA!$B234,Export!$C$3:$C$239,DATA!$C234)</f>
        <v>323</v>
      </c>
      <c r="G234">
        <f>SUMIFS(Export!G$3:G$239,Export!$B$3:$B$239,DATA!$B234,Export!$C$3:$C$239,DATA!$C234)</f>
        <v>0</v>
      </c>
      <c r="H234">
        <f>SUMIFS(Export!H$3:H$239,Export!$B$3:$B$239,DATA!$B234,Export!$C$3:$C$239,DATA!$C234)</f>
        <v>10</v>
      </c>
      <c r="I234">
        <f>SUMIFS(Export!I$3:I$239,Export!$B$3:$B$239,DATA!$B234,Export!$C$3:$C$239,DATA!$C234)</f>
        <v>28</v>
      </c>
      <c r="J234">
        <f>SUMIFS(Export!J$3:J$239,Export!$B$3:$B$239,DATA!$B234,Export!$C$3:$C$239,DATA!$C234)</f>
        <v>973</v>
      </c>
      <c r="K234">
        <f>SUMIFS(Export!K$3:K$239,Export!$B$3:$B$239,DATA!$B234,Export!$C$3:$C$239,DATA!$C234)</f>
        <v>161</v>
      </c>
      <c r="L234">
        <f>SUMIFS(Export!L$3:L$239,Export!$B$3:$B$239,DATA!$B234,Export!$C$3:$C$239,DATA!$C234)</f>
        <v>246</v>
      </c>
      <c r="M234">
        <f>SUMIFS(Export!M$3:M$239,Export!$B$3:$B$239,DATA!$B234,Export!$C$3:$C$239,DATA!$C234)</f>
        <v>566</v>
      </c>
      <c r="N234">
        <f>SUMIFS(Export!N$3:N$239,Export!$B$3:$B$239,DATA!$B234,Export!$C$3:$C$239,DATA!$C234)</f>
        <v>0</v>
      </c>
      <c r="O234">
        <f ca="1">SUMIFS(Export!O$3:O$239,Export!$B$3:$B$239,DATA!$B234,Export!$C$3:$C$239,DATA!$C234)</f>
        <v>0</v>
      </c>
      <c r="P234">
        <f ca="1">SUMIFS(Export!P$3:P$239,Export!$B$3:$B$239,DATA!$B234,Export!$C$3:$C$239,DATA!$C234)</f>
        <v>0</v>
      </c>
    </row>
    <row r="235" spans="1:16" x14ac:dyDescent="0.25">
      <c r="A235" t="s">
        <v>92</v>
      </c>
      <c r="B235" t="s">
        <v>126</v>
      </c>
      <c r="C235" t="s">
        <v>208</v>
      </c>
      <c r="D235">
        <f>SUMIFS(Export!D$3:D$239,Export!$B$3:$B$239,DATA!$B235,Export!$C$3:$C$239,DATA!$C235)</f>
        <v>93</v>
      </c>
      <c r="E235">
        <f>SUMIFS(Export!E$3:E$239,Export!$B$3:$B$239,DATA!$B235,Export!$C$3:$C$239,DATA!$C235)</f>
        <v>86</v>
      </c>
      <c r="F235">
        <f>SUMIFS(Export!F$3:F$239,Export!$B$3:$B$239,DATA!$B235,Export!$C$3:$C$239,DATA!$C235)</f>
        <v>7</v>
      </c>
      <c r="G235">
        <f>SUMIFS(Export!G$3:G$239,Export!$B$3:$B$239,DATA!$B235,Export!$C$3:$C$239,DATA!$C235)</f>
        <v>0</v>
      </c>
      <c r="H235">
        <f>SUMIFS(Export!H$3:H$239,Export!$B$3:$B$239,DATA!$B235,Export!$C$3:$C$239,DATA!$C235)</f>
        <v>1</v>
      </c>
      <c r="I235">
        <f>SUMIFS(Export!I$3:I$239,Export!$B$3:$B$239,DATA!$B235,Export!$C$3:$C$239,DATA!$C235)</f>
        <v>1</v>
      </c>
      <c r="J235">
        <f>SUMIFS(Export!J$3:J$239,Export!$B$3:$B$239,DATA!$B235,Export!$C$3:$C$239,DATA!$C235)</f>
        <v>84</v>
      </c>
      <c r="K235">
        <f>SUMIFS(Export!K$3:K$239,Export!$B$3:$B$239,DATA!$B235,Export!$C$3:$C$239,DATA!$C235)</f>
        <v>25</v>
      </c>
      <c r="L235">
        <f>SUMIFS(Export!L$3:L$239,Export!$B$3:$B$239,DATA!$B235,Export!$C$3:$C$239,DATA!$C235)</f>
        <v>2</v>
      </c>
      <c r="M235">
        <f>SUMIFS(Export!M$3:M$239,Export!$B$3:$B$239,DATA!$B235,Export!$C$3:$C$239,DATA!$C235)</f>
        <v>57</v>
      </c>
      <c r="N235">
        <f>SUMIFS(Export!N$3:N$239,Export!$B$3:$B$239,DATA!$B235,Export!$C$3:$C$239,DATA!$C235)</f>
        <v>0</v>
      </c>
      <c r="O235">
        <f ca="1">SUMIFS(Export!O$3:O$239,Export!$B$3:$B$239,DATA!$B235,Export!$C$3:$C$239,DATA!$C235)</f>
        <v>0</v>
      </c>
      <c r="P235">
        <f ca="1">SUMIFS(Export!P$3:P$239,Export!$B$3:$B$239,DATA!$B235,Export!$C$3:$C$239,DATA!$C235)</f>
        <v>0</v>
      </c>
    </row>
    <row r="236" spans="1:16" x14ac:dyDescent="0.25">
      <c r="A236" t="s">
        <v>92</v>
      </c>
      <c r="B236" t="s">
        <v>126</v>
      </c>
      <c r="C236" t="s">
        <v>207</v>
      </c>
      <c r="D236">
        <f>SUMIFS(Export!D$3:D$239,Export!$B$3:$B$239,DATA!$B236,Export!$C$3:$C$239,DATA!$C236)</f>
        <v>232</v>
      </c>
      <c r="E236">
        <f>SUMIFS(Export!E$3:E$239,Export!$B$3:$B$239,DATA!$B236,Export!$C$3:$C$239,DATA!$C236)</f>
        <v>190</v>
      </c>
      <c r="F236">
        <f>SUMIFS(Export!F$3:F$239,Export!$B$3:$B$239,DATA!$B236,Export!$C$3:$C$239,DATA!$C236)</f>
        <v>42</v>
      </c>
      <c r="G236">
        <f>SUMIFS(Export!G$3:G$239,Export!$B$3:$B$239,DATA!$B236,Export!$C$3:$C$239,DATA!$C236)</f>
        <v>0</v>
      </c>
      <c r="H236">
        <f>SUMIFS(Export!H$3:H$239,Export!$B$3:$B$239,DATA!$B236,Export!$C$3:$C$239,DATA!$C236)</f>
        <v>0</v>
      </c>
      <c r="I236">
        <f>SUMIFS(Export!I$3:I$239,Export!$B$3:$B$239,DATA!$B236,Export!$C$3:$C$239,DATA!$C236)</f>
        <v>0</v>
      </c>
      <c r="J236">
        <f>SUMIFS(Export!J$3:J$239,Export!$B$3:$B$239,DATA!$B236,Export!$C$3:$C$239,DATA!$C236)</f>
        <v>190</v>
      </c>
      <c r="K236">
        <f>SUMIFS(Export!K$3:K$239,Export!$B$3:$B$239,DATA!$B236,Export!$C$3:$C$239,DATA!$C236)</f>
        <v>16</v>
      </c>
      <c r="L236">
        <f>SUMIFS(Export!L$3:L$239,Export!$B$3:$B$239,DATA!$B236,Export!$C$3:$C$239,DATA!$C236)</f>
        <v>51</v>
      </c>
      <c r="M236">
        <f>SUMIFS(Export!M$3:M$239,Export!$B$3:$B$239,DATA!$B236,Export!$C$3:$C$239,DATA!$C236)</f>
        <v>123</v>
      </c>
      <c r="N236">
        <f>SUMIFS(Export!N$3:N$239,Export!$B$3:$B$239,DATA!$B236,Export!$C$3:$C$239,DATA!$C236)</f>
        <v>0</v>
      </c>
      <c r="O236">
        <f ca="1">SUMIFS(Export!O$3:O$239,Export!$B$3:$B$239,DATA!$B236,Export!$C$3:$C$239,DATA!$C236)</f>
        <v>0</v>
      </c>
      <c r="P236">
        <f ca="1">SUMIFS(Export!P$3:P$239,Export!$B$3:$B$239,DATA!$B236,Export!$C$3:$C$239,DATA!$C236)</f>
        <v>0</v>
      </c>
    </row>
    <row r="237" spans="1:16" x14ac:dyDescent="0.25">
      <c r="A237" t="s">
        <v>92</v>
      </c>
      <c r="B237" t="s">
        <v>126</v>
      </c>
      <c r="C237" t="s">
        <v>206</v>
      </c>
      <c r="D237">
        <f>SUMIFS(Export!D$3:D$239,Export!$B$3:$B$239,DATA!$B237,Export!$C$3:$C$239,DATA!$C237)</f>
        <v>474</v>
      </c>
      <c r="E237">
        <f>SUMIFS(Export!E$3:E$239,Export!$B$3:$B$239,DATA!$B237,Export!$C$3:$C$239,DATA!$C237)</f>
        <v>334</v>
      </c>
      <c r="F237">
        <f>SUMIFS(Export!F$3:F$239,Export!$B$3:$B$239,DATA!$B237,Export!$C$3:$C$239,DATA!$C237)</f>
        <v>140</v>
      </c>
      <c r="G237">
        <f>SUMIFS(Export!G$3:G$239,Export!$B$3:$B$239,DATA!$B237,Export!$C$3:$C$239,DATA!$C237)</f>
        <v>0</v>
      </c>
      <c r="H237">
        <f>SUMIFS(Export!H$3:H$239,Export!$B$3:$B$239,DATA!$B237,Export!$C$3:$C$239,DATA!$C237)</f>
        <v>0</v>
      </c>
      <c r="I237">
        <f>SUMIFS(Export!I$3:I$239,Export!$B$3:$B$239,DATA!$B237,Export!$C$3:$C$239,DATA!$C237)</f>
        <v>2</v>
      </c>
      <c r="J237">
        <f>SUMIFS(Export!J$3:J$239,Export!$B$3:$B$239,DATA!$B237,Export!$C$3:$C$239,DATA!$C237)</f>
        <v>332</v>
      </c>
      <c r="K237">
        <f>SUMIFS(Export!K$3:K$239,Export!$B$3:$B$239,DATA!$B237,Export!$C$3:$C$239,DATA!$C237)</f>
        <v>89</v>
      </c>
      <c r="L237">
        <f>SUMIFS(Export!L$3:L$239,Export!$B$3:$B$239,DATA!$B237,Export!$C$3:$C$239,DATA!$C237)</f>
        <v>48</v>
      </c>
      <c r="M237">
        <f>SUMIFS(Export!M$3:M$239,Export!$B$3:$B$239,DATA!$B237,Export!$C$3:$C$239,DATA!$C237)</f>
        <v>195</v>
      </c>
      <c r="N237">
        <f>SUMIFS(Export!N$3:N$239,Export!$B$3:$B$239,DATA!$B237,Export!$C$3:$C$239,DATA!$C237)</f>
        <v>0</v>
      </c>
      <c r="O237">
        <f ca="1">SUMIFS(Export!O$3:O$239,Export!$B$3:$B$239,DATA!$B237,Export!$C$3:$C$239,DATA!$C237)</f>
        <v>0</v>
      </c>
      <c r="P237">
        <f ca="1">SUMIFS(Export!P$3:P$239,Export!$B$3:$B$239,DATA!$B237,Export!$C$3:$C$239,DATA!$C237)</f>
        <v>0</v>
      </c>
    </row>
    <row r="238" spans="1:16" x14ac:dyDescent="0.25">
      <c r="A238" t="s">
        <v>92</v>
      </c>
      <c r="B238" t="s">
        <v>127</v>
      </c>
      <c r="C238" t="s">
        <v>203</v>
      </c>
      <c r="D238">
        <f>SUMIFS(Export!D$3:D$239,Export!$B$3:$B$239,DATA!$B238,Export!$C$3:$C$239,DATA!$C238)</f>
        <v>803</v>
      </c>
      <c r="E238">
        <f>SUMIFS(Export!E$3:E$239,Export!$B$3:$B$239,DATA!$B238,Export!$C$3:$C$239,DATA!$C238)</f>
        <v>583</v>
      </c>
      <c r="F238">
        <f>SUMIFS(Export!F$3:F$239,Export!$B$3:$B$239,DATA!$B238,Export!$C$3:$C$239,DATA!$C238)</f>
        <v>220</v>
      </c>
      <c r="G238">
        <f>SUMIFS(Export!G$3:G$239,Export!$B$3:$B$239,DATA!$B238,Export!$C$3:$C$239,DATA!$C238)</f>
        <v>0</v>
      </c>
      <c r="H238">
        <f>SUMIFS(Export!H$3:H$239,Export!$B$3:$B$239,DATA!$B238,Export!$C$3:$C$239,DATA!$C238)</f>
        <v>0</v>
      </c>
      <c r="I238">
        <f>SUMIFS(Export!I$3:I$239,Export!$B$3:$B$239,DATA!$B238,Export!$C$3:$C$239,DATA!$C238)</f>
        <v>1</v>
      </c>
      <c r="J238">
        <f>SUMIFS(Export!J$3:J$239,Export!$B$3:$B$239,DATA!$B238,Export!$C$3:$C$239,DATA!$C238)</f>
        <v>582</v>
      </c>
      <c r="K238">
        <f>SUMIFS(Export!K$3:K$239,Export!$B$3:$B$239,DATA!$B238,Export!$C$3:$C$239,DATA!$C238)</f>
        <v>24</v>
      </c>
      <c r="L238">
        <f>SUMIFS(Export!L$3:L$239,Export!$B$3:$B$239,DATA!$B238,Export!$C$3:$C$239,DATA!$C238)</f>
        <v>239</v>
      </c>
      <c r="M238">
        <f>SUMIFS(Export!M$3:M$239,Export!$B$3:$B$239,DATA!$B238,Export!$C$3:$C$239,DATA!$C238)</f>
        <v>319</v>
      </c>
      <c r="N238">
        <f>SUMIFS(Export!N$3:N$239,Export!$B$3:$B$239,DATA!$B238,Export!$C$3:$C$239,DATA!$C238)</f>
        <v>0</v>
      </c>
      <c r="O238">
        <f ca="1">SUMIFS(Export!O$3:O$239,Export!$B$3:$B$239,DATA!$B238,Export!$C$3:$C$239,DATA!$C238)</f>
        <v>0</v>
      </c>
      <c r="P238">
        <f ca="1">SUMIFS(Export!P$3:P$239,Export!$B$3:$B$239,DATA!$B238,Export!$C$3:$C$239,DATA!$C238)</f>
        <v>0</v>
      </c>
    </row>
    <row r="239" spans="1:16" x14ac:dyDescent="0.25">
      <c r="A239" t="s">
        <v>92</v>
      </c>
      <c r="B239" t="s">
        <v>127</v>
      </c>
      <c r="C239" t="s">
        <v>202</v>
      </c>
      <c r="D239">
        <f>SUMIFS(Export!D$3:D$239,Export!$B$3:$B$239,DATA!$B239,Export!$C$3:$C$239,DATA!$C239)</f>
        <v>507</v>
      </c>
      <c r="E239">
        <f>SUMIFS(Export!E$3:E$239,Export!$B$3:$B$239,DATA!$B239,Export!$C$3:$C$239,DATA!$C239)</f>
        <v>395</v>
      </c>
      <c r="F239">
        <f>SUMIFS(Export!F$3:F$239,Export!$B$3:$B$239,DATA!$B239,Export!$C$3:$C$239,DATA!$C239)</f>
        <v>112</v>
      </c>
      <c r="G239">
        <f>SUMIFS(Export!G$3:G$239,Export!$B$3:$B$239,DATA!$B239,Export!$C$3:$C$239,DATA!$C239)</f>
        <v>0</v>
      </c>
      <c r="H239">
        <f>SUMIFS(Export!H$3:H$239,Export!$B$3:$B$239,DATA!$B239,Export!$C$3:$C$239,DATA!$C239)</f>
        <v>6</v>
      </c>
      <c r="I239">
        <f>SUMIFS(Export!I$3:I$239,Export!$B$3:$B$239,DATA!$B239,Export!$C$3:$C$239,DATA!$C239)</f>
        <v>0</v>
      </c>
      <c r="J239">
        <f>SUMIFS(Export!J$3:J$239,Export!$B$3:$B$239,DATA!$B239,Export!$C$3:$C$239,DATA!$C239)</f>
        <v>389</v>
      </c>
      <c r="K239">
        <f>SUMIFS(Export!K$3:K$239,Export!$B$3:$B$239,DATA!$B239,Export!$C$3:$C$239,DATA!$C239)</f>
        <v>32</v>
      </c>
      <c r="L239">
        <f>SUMIFS(Export!L$3:L$239,Export!$B$3:$B$239,DATA!$B239,Export!$C$3:$C$239,DATA!$C239)</f>
        <v>85</v>
      </c>
      <c r="M239">
        <f>SUMIFS(Export!M$3:M$239,Export!$B$3:$B$239,DATA!$B239,Export!$C$3:$C$239,DATA!$C239)</f>
        <v>272</v>
      </c>
      <c r="N239">
        <f>SUMIFS(Export!N$3:N$239,Export!$B$3:$B$239,DATA!$B239,Export!$C$3:$C$239,DATA!$C239)</f>
        <v>0</v>
      </c>
      <c r="O239">
        <f ca="1">SUMIFS(Export!O$3:O$239,Export!$B$3:$B$239,DATA!$B239,Export!$C$3:$C$239,DATA!$C239)</f>
        <v>0</v>
      </c>
      <c r="P239">
        <f ca="1">SUMIFS(Export!P$3:P$239,Export!$B$3:$B$239,DATA!$B239,Export!$C$3:$C$239,DATA!$C239)</f>
        <v>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308"/>
  <sheetViews>
    <sheetView zoomScaleNormal="100" workbookViewId="0">
      <pane xSplit="10" ySplit="5" topLeftCell="K6" activePane="bottomRight" state="frozen"/>
      <selection pane="topRight" activeCell="J1" sqref="J1"/>
      <selection pane="bottomLeft" activeCell="A5" sqref="A5"/>
      <selection pane="bottomRight" activeCell="B1" sqref="B1"/>
    </sheetView>
  </sheetViews>
  <sheetFormatPr baseColWidth="10" defaultRowHeight="15" x14ac:dyDescent="0.25"/>
  <cols>
    <col min="1" max="1" width="34.42578125" customWidth="1"/>
    <col min="2" max="2" width="14.85546875" customWidth="1"/>
    <col min="3" max="3" width="14.7109375" style="142" customWidth="1"/>
    <col min="4" max="4" width="9.28515625" customWidth="1"/>
    <col min="5" max="5" width="9.5703125" customWidth="1"/>
    <col min="6" max="6" width="11.28515625" customWidth="1"/>
    <col min="7" max="7" width="12.42578125" customWidth="1"/>
    <col min="8" max="8" width="7.28515625" customWidth="1"/>
    <col min="9" max="9" width="6.42578125" bestFit="1" customWidth="1"/>
    <col min="10" max="10" width="9.42578125" customWidth="1"/>
    <col min="11" max="11" width="9.85546875" style="60" customWidth="1"/>
    <col min="12" max="12" width="8.28515625" customWidth="1"/>
    <col min="13" max="13" width="9.85546875" style="60" customWidth="1"/>
    <col min="14" max="14" width="8" customWidth="1"/>
    <col min="15" max="15" width="9.7109375" style="60" customWidth="1"/>
    <col min="16" max="16" width="8" customWidth="1"/>
  </cols>
  <sheetData>
    <row r="1" spans="1:38" ht="18.75" x14ac:dyDescent="0.3">
      <c r="A1" s="2" t="s">
        <v>312</v>
      </c>
      <c r="C1" s="141"/>
      <c r="F1" s="10">
        <v>43227</v>
      </c>
      <c r="G1" s="48"/>
      <c r="H1" s="48"/>
      <c r="I1" s="48"/>
    </row>
    <row r="2" spans="1:38" ht="18.75" x14ac:dyDescent="0.3">
      <c r="A2" s="2" t="s">
        <v>103</v>
      </c>
      <c r="D2" s="164" t="s">
        <v>83</v>
      </c>
      <c r="E2" s="164"/>
      <c r="F2" s="164"/>
      <c r="G2" s="49">
        <f>COUNTIF(DATA!$E$3:$E$239,"&gt;0")</f>
        <v>237</v>
      </c>
      <c r="H2" s="79">
        <f>G2/G3</f>
        <v>1</v>
      </c>
      <c r="I2" s="98"/>
      <c r="J2" s="47"/>
      <c r="K2" s="65"/>
      <c r="L2" s="46"/>
    </row>
    <row r="3" spans="1:38" ht="18.75" x14ac:dyDescent="0.3">
      <c r="A3" s="2"/>
      <c r="D3" s="52"/>
      <c r="E3" s="52"/>
      <c r="F3" s="100" t="s">
        <v>307</v>
      </c>
      <c r="G3" s="51">
        <f>COUNT(DATA!$E$3:$E$239)</f>
        <v>237</v>
      </c>
      <c r="H3" s="54"/>
      <c r="I3" s="54"/>
      <c r="J3" s="47"/>
      <c r="K3" s="65"/>
      <c r="L3" s="46"/>
      <c r="AE3" s="15"/>
      <c r="AF3" s="15"/>
      <c r="AG3" s="15"/>
      <c r="AH3" s="15"/>
      <c r="AI3" s="15"/>
      <c r="AJ3" s="15"/>
      <c r="AK3" s="15"/>
      <c r="AL3" s="15"/>
    </row>
    <row r="4" spans="1:38" ht="49.5" customHeight="1" x14ac:dyDescent="0.3">
      <c r="A4" s="2"/>
      <c r="K4" s="162" t="str">
        <f>DATA!K1</f>
        <v>TAVINI HUIRAATIRA</v>
      </c>
      <c r="L4" s="162"/>
      <c r="M4" s="162" t="str">
        <f>DATA!L1</f>
        <v>TAHOERAA HUIRAATIRA</v>
      </c>
      <c r="N4" s="162"/>
      <c r="O4" s="162" t="str">
        <f>DATA!M1</f>
        <v>TAPURA HUIRAATIRA</v>
      </c>
      <c r="P4" s="162"/>
      <c r="AE4" s="15"/>
      <c r="AF4" s="15"/>
      <c r="AG4" s="15"/>
      <c r="AH4" s="15"/>
      <c r="AI4" s="15"/>
      <c r="AJ4" s="15"/>
      <c r="AK4" s="15"/>
      <c r="AL4" s="15"/>
    </row>
    <row r="5" spans="1:38" s="151" customFormat="1" ht="42.75" customHeight="1" x14ac:dyDescent="0.25">
      <c r="A5" s="153" t="s">
        <v>0</v>
      </c>
      <c r="B5" s="154" t="s">
        <v>1</v>
      </c>
      <c r="C5" s="106" t="s">
        <v>2</v>
      </c>
      <c r="D5" s="106" t="s">
        <v>84</v>
      </c>
      <c r="E5" s="106" t="s">
        <v>85</v>
      </c>
      <c r="F5" s="106" t="s">
        <v>72</v>
      </c>
      <c r="G5" s="106" t="s">
        <v>73</v>
      </c>
      <c r="H5" s="106" t="s">
        <v>156</v>
      </c>
      <c r="I5" s="106" t="s">
        <v>157</v>
      </c>
      <c r="J5" s="106" t="s">
        <v>78</v>
      </c>
      <c r="K5" s="105" t="s">
        <v>74</v>
      </c>
      <c r="L5" s="154" t="s">
        <v>3</v>
      </c>
      <c r="M5" s="149" t="s">
        <v>74</v>
      </c>
      <c r="N5" s="155" t="s">
        <v>3</v>
      </c>
      <c r="O5" s="105" t="s">
        <v>74</v>
      </c>
      <c r="P5" s="155" t="s">
        <v>3</v>
      </c>
      <c r="AE5" s="152"/>
      <c r="AF5" s="152"/>
      <c r="AG5" s="152"/>
      <c r="AH5" s="152"/>
      <c r="AI5" s="152"/>
      <c r="AJ5" s="152"/>
      <c r="AK5" s="152"/>
      <c r="AL5" s="152"/>
    </row>
    <row r="6" spans="1:38" x14ac:dyDescent="0.25">
      <c r="A6" s="3" t="s">
        <v>88</v>
      </c>
      <c r="B6" s="3" t="s">
        <v>144</v>
      </c>
      <c r="C6" s="143"/>
      <c r="D6" s="3">
        <f>SUM(D7:D12)</f>
        <v>7548</v>
      </c>
      <c r="E6" s="3">
        <f>SUM(E7:E12)</f>
        <v>4439</v>
      </c>
      <c r="F6" s="3">
        <f>D6-E6</f>
        <v>3109</v>
      </c>
      <c r="G6" s="12">
        <f t="shared" ref="G6:G23" si="0">E6/D6*100</f>
        <v>58.810280869104403</v>
      </c>
      <c r="H6" s="69">
        <f t="shared" ref="H6" si="1">SUM(H7:H12)</f>
        <v>82</v>
      </c>
      <c r="I6" s="69">
        <f>SUM(I7:I12)</f>
        <v>24</v>
      </c>
      <c r="J6" s="62">
        <f>SUM(J7:J12)</f>
        <v>4333</v>
      </c>
      <c r="K6" s="58">
        <f>SUM(K7:K12)</f>
        <v>889</v>
      </c>
      <c r="L6" s="14">
        <f>K6/$J6*100</f>
        <v>20.516962843295637</v>
      </c>
      <c r="M6" s="58">
        <f>SUM(M7:M12)</f>
        <v>1198</v>
      </c>
      <c r="N6" s="14">
        <f>M6/$J6*100</f>
        <v>27.648280636972071</v>
      </c>
      <c r="O6" s="58">
        <f>SUM(O7:O12)</f>
        <v>2246</v>
      </c>
      <c r="P6" s="14">
        <f>O6/$J6*100</f>
        <v>51.834756519732281</v>
      </c>
      <c r="AE6" s="15"/>
      <c r="AF6" s="15"/>
      <c r="AG6" s="15"/>
      <c r="AH6" s="15"/>
      <c r="AI6" s="15"/>
      <c r="AJ6" s="15"/>
      <c r="AK6" s="15"/>
      <c r="AL6" s="15"/>
    </row>
    <row r="7" spans="1:38" x14ac:dyDescent="0.25">
      <c r="A7" s="84" t="s">
        <v>88</v>
      </c>
      <c r="B7" s="84" t="s">
        <v>5</v>
      </c>
      <c r="C7" s="139">
        <f>DATA!C3</f>
        <v>1</v>
      </c>
      <c r="D7" s="84">
        <f>DATA!D3</f>
        <v>1149</v>
      </c>
      <c r="E7" s="84">
        <f>DATA!E3</f>
        <v>629</v>
      </c>
      <c r="F7" s="84">
        <f>DATA!F3</f>
        <v>520</v>
      </c>
      <c r="G7" s="103">
        <f t="shared" si="0"/>
        <v>54.74325500435161</v>
      </c>
      <c r="H7" s="84">
        <f>DATA!H3</f>
        <v>13</v>
      </c>
      <c r="I7" s="84">
        <f>DATA!I3</f>
        <v>3</v>
      </c>
      <c r="J7" s="84">
        <f>DATA!J3</f>
        <v>613</v>
      </c>
      <c r="K7" s="60">
        <f>DATA!K3</f>
        <v>111</v>
      </c>
      <c r="L7" s="8">
        <f t="shared" ref="L7:L12" si="2">K7/J7*100</f>
        <v>18.107667210440457</v>
      </c>
      <c r="M7" s="60">
        <f>DATA!L3</f>
        <v>121</v>
      </c>
      <c r="N7" s="8">
        <f t="shared" ref="N7:N12" si="3">M7/J7*100</f>
        <v>19.738988580750409</v>
      </c>
      <c r="O7" s="60">
        <f>DATA!M3</f>
        <v>381</v>
      </c>
      <c r="P7" s="8">
        <f t="shared" ref="P7:P12" si="4">O7/J7*100</f>
        <v>62.153344208809138</v>
      </c>
      <c r="AE7" s="15"/>
      <c r="AF7" s="15"/>
      <c r="AG7" s="15"/>
      <c r="AH7" s="15"/>
      <c r="AI7" s="15"/>
      <c r="AJ7" s="15"/>
      <c r="AK7" s="15"/>
      <c r="AL7" s="15"/>
    </row>
    <row r="8" spans="1:38" x14ac:dyDescent="0.25">
      <c r="A8" s="84" t="s">
        <v>88</v>
      </c>
      <c r="B8" s="84" t="s">
        <v>5</v>
      </c>
      <c r="C8" s="139">
        <f>DATA!C4</f>
        <v>2</v>
      </c>
      <c r="D8" s="84">
        <f>DATA!D4</f>
        <v>1414</v>
      </c>
      <c r="E8" s="84">
        <f>DATA!E4</f>
        <v>783</v>
      </c>
      <c r="F8" s="84">
        <f>DATA!F4</f>
        <v>631</v>
      </c>
      <c r="G8" s="103">
        <f t="shared" si="0"/>
        <v>55.374823196605369</v>
      </c>
      <c r="H8" s="84">
        <f>DATA!H4</f>
        <v>21</v>
      </c>
      <c r="I8" s="84">
        <f>DATA!I4</f>
        <v>6</v>
      </c>
      <c r="J8" s="84">
        <f>DATA!J4</f>
        <v>756</v>
      </c>
      <c r="K8" s="60">
        <f>DATA!K4</f>
        <v>131</v>
      </c>
      <c r="L8" s="8">
        <f t="shared" si="2"/>
        <v>17.328042328042329</v>
      </c>
      <c r="M8" s="60">
        <f>DATA!L4</f>
        <v>159</v>
      </c>
      <c r="N8" s="8">
        <f t="shared" si="3"/>
        <v>21.031746031746032</v>
      </c>
      <c r="O8" s="60">
        <f>DATA!M4</f>
        <v>466</v>
      </c>
      <c r="P8" s="8">
        <f t="shared" si="4"/>
        <v>61.640211640211639</v>
      </c>
      <c r="AE8" s="15"/>
      <c r="AF8" s="15"/>
      <c r="AG8" s="15"/>
      <c r="AH8" s="15"/>
      <c r="AI8" s="15"/>
      <c r="AJ8" s="15"/>
      <c r="AK8" s="15"/>
      <c r="AL8" s="15"/>
    </row>
    <row r="9" spans="1:38" x14ac:dyDescent="0.25">
      <c r="A9" s="84" t="s">
        <v>88</v>
      </c>
      <c r="B9" s="84" t="s">
        <v>5</v>
      </c>
      <c r="C9" s="139">
        <f>DATA!C5</f>
        <v>3</v>
      </c>
      <c r="D9" s="84">
        <f>DATA!D5</f>
        <v>975</v>
      </c>
      <c r="E9" s="84">
        <f>DATA!E5</f>
        <v>625</v>
      </c>
      <c r="F9" s="84">
        <f>DATA!F5</f>
        <v>350</v>
      </c>
      <c r="G9" s="103">
        <f t="shared" si="0"/>
        <v>64.102564102564102</v>
      </c>
      <c r="H9" s="84">
        <f>DATA!H5</f>
        <v>8</v>
      </c>
      <c r="I9" s="84">
        <f>DATA!I5</f>
        <v>3</v>
      </c>
      <c r="J9" s="84">
        <f>DATA!J5</f>
        <v>614</v>
      </c>
      <c r="K9" s="60">
        <f>DATA!K5</f>
        <v>140</v>
      </c>
      <c r="L9" s="8">
        <f t="shared" si="2"/>
        <v>22.801302931596091</v>
      </c>
      <c r="M9" s="60">
        <f>DATA!L5</f>
        <v>308</v>
      </c>
      <c r="N9" s="8">
        <f t="shared" si="3"/>
        <v>50.162866449511398</v>
      </c>
      <c r="O9" s="60">
        <f>DATA!M5</f>
        <v>166</v>
      </c>
      <c r="P9" s="8">
        <f t="shared" si="4"/>
        <v>27.035830618892508</v>
      </c>
      <c r="AE9" s="15"/>
      <c r="AF9" s="15"/>
      <c r="AG9" s="15"/>
      <c r="AH9" s="15"/>
      <c r="AI9" s="15"/>
      <c r="AJ9" s="15"/>
      <c r="AK9" s="15"/>
      <c r="AL9" s="15"/>
    </row>
    <row r="10" spans="1:38" x14ac:dyDescent="0.25">
      <c r="A10" s="84" t="s">
        <v>88</v>
      </c>
      <c r="B10" s="84" t="s">
        <v>5</v>
      </c>
      <c r="C10" s="139">
        <f>DATA!C6</f>
        <v>4</v>
      </c>
      <c r="D10" s="84">
        <f>DATA!D6</f>
        <v>1119</v>
      </c>
      <c r="E10" s="84">
        <f>DATA!E6</f>
        <v>663</v>
      </c>
      <c r="F10" s="84">
        <f>DATA!F6</f>
        <v>456</v>
      </c>
      <c r="G10" s="103">
        <f t="shared" si="0"/>
        <v>59.249329758713131</v>
      </c>
      <c r="H10" s="84">
        <f>DATA!H6</f>
        <v>10</v>
      </c>
      <c r="I10" s="84">
        <f>DATA!I6</f>
        <v>5</v>
      </c>
      <c r="J10" s="84">
        <f>DATA!J6</f>
        <v>648</v>
      </c>
      <c r="K10" s="60">
        <f>DATA!K6</f>
        <v>98</v>
      </c>
      <c r="L10" s="8">
        <f t="shared" si="2"/>
        <v>15.123456790123457</v>
      </c>
      <c r="M10" s="60">
        <f>DATA!L6</f>
        <v>128</v>
      </c>
      <c r="N10" s="8">
        <f t="shared" si="3"/>
        <v>19.753086419753085</v>
      </c>
      <c r="O10" s="60">
        <f>DATA!M6</f>
        <v>422</v>
      </c>
      <c r="P10" s="8">
        <f t="shared" si="4"/>
        <v>65.123456790123456</v>
      </c>
      <c r="AE10" s="15"/>
      <c r="AF10" s="15"/>
      <c r="AG10" s="15"/>
      <c r="AH10" s="15"/>
      <c r="AI10" s="15"/>
      <c r="AJ10" s="15"/>
      <c r="AK10" s="15"/>
      <c r="AL10" s="15"/>
    </row>
    <row r="11" spans="1:38" x14ac:dyDescent="0.25">
      <c r="A11" s="84" t="s">
        <v>88</v>
      </c>
      <c r="B11" s="84" t="s">
        <v>5</v>
      </c>
      <c r="C11" s="139">
        <f>DATA!C7</f>
        <v>5</v>
      </c>
      <c r="D11" s="84">
        <f>DATA!D7</f>
        <v>1675</v>
      </c>
      <c r="E11" s="84">
        <f>DATA!E7</f>
        <v>1021</v>
      </c>
      <c r="F11" s="84">
        <f>DATA!F7</f>
        <v>654</v>
      </c>
      <c r="G11" s="103">
        <f t="shared" si="0"/>
        <v>60.955223880597018</v>
      </c>
      <c r="H11" s="84">
        <f>DATA!H7</f>
        <v>23</v>
      </c>
      <c r="I11" s="84">
        <f>DATA!I7</f>
        <v>6</v>
      </c>
      <c r="J11" s="84">
        <f>DATA!J7</f>
        <v>992</v>
      </c>
      <c r="K11" s="60">
        <f>DATA!K7</f>
        <v>246</v>
      </c>
      <c r="L11" s="8">
        <f t="shared" si="2"/>
        <v>24.798387096774192</v>
      </c>
      <c r="M11" s="60">
        <f>DATA!L7</f>
        <v>272</v>
      </c>
      <c r="N11" s="8">
        <f t="shared" si="3"/>
        <v>27.419354838709676</v>
      </c>
      <c r="O11" s="60">
        <f>DATA!M7</f>
        <v>474</v>
      </c>
      <c r="P11" s="8">
        <f t="shared" si="4"/>
        <v>47.782258064516128</v>
      </c>
      <c r="AE11" s="15"/>
      <c r="AF11" s="15"/>
      <c r="AG11" s="15"/>
      <c r="AH11" s="15"/>
      <c r="AI11" s="15"/>
      <c r="AJ11" s="15"/>
      <c r="AK11" s="15"/>
      <c r="AL11" s="15"/>
    </row>
    <row r="12" spans="1:38" x14ac:dyDescent="0.25">
      <c r="A12" s="84" t="s">
        <v>88</v>
      </c>
      <c r="B12" s="84" t="s">
        <v>5</v>
      </c>
      <c r="C12" s="139">
        <f>DATA!C8</f>
        <v>6</v>
      </c>
      <c r="D12" s="84">
        <f>DATA!D8</f>
        <v>1216</v>
      </c>
      <c r="E12" s="84">
        <f>DATA!E8</f>
        <v>718</v>
      </c>
      <c r="F12" s="84">
        <f>DATA!F8</f>
        <v>498</v>
      </c>
      <c r="G12" s="103">
        <f t="shared" si="0"/>
        <v>59.046052631578952</v>
      </c>
      <c r="H12" s="84">
        <f>DATA!H8</f>
        <v>7</v>
      </c>
      <c r="I12" s="84">
        <f>DATA!I8</f>
        <v>1</v>
      </c>
      <c r="J12" s="84">
        <f>DATA!J8</f>
        <v>710</v>
      </c>
      <c r="K12" s="60">
        <f>DATA!K8</f>
        <v>163</v>
      </c>
      <c r="L12" s="8">
        <f t="shared" si="2"/>
        <v>22.95774647887324</v>
      </c>
      <c r="M12" s="60">
        <f>DATA!L8</f>
        <v>210</v>
      </c>
      <c r="N12" s="8">
        <f t="shared" si="3"/>
        <v>29.577464788732392</v>
      </c>
      <c r="O12" s="60">
        <f>DATA!M8</f>
        <v>337</v>
      </c>
      <c r="P12" s="8">
        <f t="shared" si="4"/>
        <v>47.464788732394361</v>
      </c>
      <c r="AE12" s="15"/>
      <c r="AF12" s="15"/>
      <c r="AG12" s="15"/>
      <c r="AH12" s="15"/>
      <c r="AI12" s="15"/>
      <c r="AJ12" s="15"/>
      <c r="AK12" s="15"/>
      <c r="AL12" s="15"/>
    </row>
    <row r="13" spans="1:38" x14ac:dyDescent="0.25">
      <c r="A13" s="11" t="s">
        <v>88</v>
      </c>
      <c r="B13" s="11" t="s">
        <v>143</v>
      </c>
      <c r="C13" s="26"/>
      <c r="D13" s="11">
        <f>SUM(D14:D23)</f>
        <v>13239</v>
      </c>
      <c r="E13" s="11">
        <f>SUM(E14:E23)</f>
        <v>9130</v>
      </c>
      <c r="F13" s="11">
        <f>D13-E13</f>
        <v>4109</v>
      </c>
      <c r="G13" s="13">
        <f t="shared" si="0"/>
        <v>68.962912606692356</v>
      </c>
      <c r="H13" s="59">
        <f t="shared" ref="H13" si="5">SUM(H14:H23)</f>
        <v>54</v>
      </c>
      <c r="I13" s="59">
        <f>SUM(I14:I23)</f>
        <v>49</v>
      </c>
      <c r="J13" s="63">
        <f>SUM(J14:J23)</f>
        <v>9027</v>
      </c>
      <c r="K13" s="59">
        <f>SUM(K14:K23)</f>
        <v>2359</v>
      </c>
      <c r="L13" s="57">
        <f>K13/$J13*100</f>
        <v>26.132712972194525</v>
      </c>
      <c r="M13" s="59">
        <f>SUM(M14:M23)</f>
        <v>3212</v>
      </c>
      <c r="N13" s="57">
        <f>M13/$J13*100</f>
        <v>35.582142461504375</v>
      </c>
      <c r="O13" s="59">
        <f>SUM(O14:O23)</f>
        <v>3456</v>
      </c>
      <c r="P13" s="57">
        <f>O13/$J13*100</f>
        <v>38.285144566301099</v>
      </c>
      <c r="AE13" s="15"/>
      <c r="AF13" s="15"/>
      <c r="AG13" s="15"/>
      <c r="AH13" s="15"/>
      <c r="AI13" s="15"/>
      <c r="AJ13" s="15"/>
      <c r="AK13" s="15"/>
      <c r="AL13" s="15"/>
    </row>
    <row r="14" spans="1:38" x14ac:dyDescent="0.25">
      <c r="A14" s="84" t="s">
        <v>88</v>
      </c>
      <c r="B14" s="84" t="s">
        <v>6</v>
      </c>
      <c r="C14" s="139" t="str">
        <f>DATA!C9</f>
        <v>1 (Afareaitu 1)</v>
      </c>
      <c r="D14" s="84">
        <f>DATA!D9</f>
        <v>1224</v>
      </c>
      <c r="E14" s="84">
        <f>DATA!E9</f>
        <v>855</v>
      </c>
      <c r="F14" s="84">
        <f>DATA!F9</f>
        <v>369</v>
      </c>
      <c r="G14" s="103">
        <f t="shared" si="0"/>
        <v>69.85294117647058</v>
      </c>
      <c r="H14" s="84">
        <f>DATA!H9</f>
        <v>4</v>
      </c>
      <c r="I14" s="84">
        <f>DATA!I9</f>
        <v>4</v>
      </c>
      <c r="J14" s="84">
        <f>DATA!J9</f>
        <v>847</v>
      </c>
      <c r="K14" s="15">
        <f>DATA!K9</f>
        <v>224</v>
      </c>
      <c r="L14" s="8">
        <f t="shared" ref="L14:L23" si="6">K14/J14*100</f>
        <v>26.446280991735538</v>
      </c>
      <c r="M14" s="60">
        <f>DATA!L9</f>
        <v>292</v>
      </c>
      <c r="N14" s="8">
        <f t="shared" ref="N14:N23" si="7">M14/J14*100</f>
        <v>34.47461629279811</v>
      </c>
      <c r="O14" s="60">
        <f>DATA!M9</f>
        <v>331</v>
      </c>
      <c r="P14" s="8">
        <f t="shared" ref="P14:P23" si="8">O14/J14*100</f>
        <v>39.079102715466348</v>
      </c>
      <c r="AE14" s="15"/>
      <c r="AF14" s="15"/>
      <c r="AG14" s="15"/>
      <c r="AH14" s="15"/>
      <c r="AI14" s="15"/>
      <c r="AJ14" s="15"/>
      <c r="AK14" s="15"/>
      <c r="AL14" s="15"/>
    </row>
    <row r="15" spans="1:38" x14ac:dyDescent="0.25">
      <c r="A15" s="84" t="s">
        <v>88</v>
      </c>
      <c r="B15" s="84" t="s">
        <v>6</v>
      </c>
      <c r="C15" s="139" t="str">
        <f>DATA!C10</f>
        <v>10 (Maiao)</v>
      </c>
      <c r="D15" s="84">
        <f>DATA!D10</f>
        <v>245</v>
      </c>
      <c r="E15" s="84">
        <f>DATA!E10</f>
        <v>208</v>
      </c>
      <c r="F15" s="84">
        <f>DATA!F10</f>
        <v>37</v>
      </c>
      <c r="G15" s="103">
        <f t="shared" si="0"/>
        <v>84.897959183673464</v>
      </c>
      <c r="H15" s="84">
        <f>DATA!H10</f>
        <v>0</v>
      </c>
      <c r="I15" s="84">
        <f>DATA!I10</f>
        <v>0</v>
      </c>
      <c r="J15" s="84">
        <f>DATA!J10</f>
        <v>208</v>
      </c>
      <c r="K15" s="15">
        <f>DATA!K10</f>
        <v>4</v>
      </c>
      <c r="L15" s="8">
        <f t="shared" si="6"/>
        <v>1.9230769230769231</v>
      </c>
      <c r="M15" s="60">
        <f>DATA!L10</f>
        <v>77</v>
      </c>
      <c r="N15" s="8">
        <f t="shared" si="7"/>
        <v>37.019230769230774</v>
      </c>
      <c r="O15" s="60">
        <f>DATA!M10</f>
        <v>127</v>
      </c>
      <c r="P15" s="8">
        <f t="shared" si="8"/>
        <v>61.057692307692314</v>
      </c>
      <c r="AE15" s="15"/>
      <c r="AF15" s="15"/>
      <c r="AG15" s="15"/>
      <c r="AH15" s="15"/>
      <c r="AI15" s="15"/>
      <c r="AJ15" s="15"/>
      <c r="AK15" s="15"/>
      <c r="AL15" s="15"/>
    </row>
    <row r="16" spans="1:38" x14ac:dyDescent="0.25">
      <c r="A16" s="84" t="s">
        <v>88</v>
      </c>
      <c r="B16" s="84" t="s">
        <v>6</v>
      </c>
      <c r="C16" s="139" t="str">
        <f>DATA!C11</f>
        <v>2 (Afareaitu 2)</v>
      </c>
      <c r="D16" s="84">
        <f>DATA!D11</f>
        <v>1567</v>
      </c>
      <c r="E16" s="84">
        <f>DATA!E11</f>
        <v>1197</v>
      </c>
      <c r="F16" s="84">
        <f>DATA!F11</f>
        <v>370</v>
      </c>
      <c r="G16" s="103">
        <f t="shared" si="0"/>
        <v>76.388002552648373</v>
      </c>
      <c r="H16" s="84">
        <f>DATA!H11</f>
        <v>3</v>
      </c>
      <c r="I16" s="84">
        <f>DATA!I11</f>
        <v>5</v>
      </c>
      <c r="J16" s="84">
        <f>DATA!J11</f>
        <v>1189</v>
      </c>
      <c r="K16" s="15">
        <f>DATA!K11</f>
        <v>322</v>
      </c>
      <c r="L16" s="8">
        <f t="shared" si="6"/>
        <v>27.081581160639189</v>
      </c>
      <c r="M16" s="60">
        <f>DATA!L11</f>
        <v>346</v>
      </c>
      <c r="N16" s="8">
        <f t="shared" si="7"/>
        <v>29.100084104289319</v>
      </c>
      <c r="O16" s="60">
        <f>DATA!M11</f>
        <v>521</v>
      </c>
      <c r="P16" s="8">
        <f t="shared" si="8"/>
        <v>43.818334735071488</v>
      </c>
      <c r="AE16" s="15"/>
      <c r="AF16" s="15"/>
      <c r="AG16" s="15"/>
      <c r="AH16" s="15"/>
      <c r="AI16" s="15"/>
      <c r="AJ16" s="15"/>
      <c r="AK16" s="15"/>
      <c r="AL16" s="15"/>
    </row>
    <row r="17" spans="1:38" x14ac:dyDescent="0.25">
      <c r="A17" s="84" t="s">
        <v>88</v>
      </c>
      <c r="B17" s="84" t="s">
        <v>6</v>
      </c>
      <c r="C17" s="139" t="str">
        <f>DATA!C12</f>
        <v>3 (Teavaro)</v>
      </c>
      <c r="D17" s="84">
        <f>DATA!D12</f>
        <v>2176</v>
      </c>
      <c r="E17" s="84">
        <f>DATA!E12</f>
        <v>1438</v>
      </c>
      <c r="F17" s="84">
        <f>DATA!F12</f>
        <v>738</v>
      </c>
      <c r="G17" s="103">
        <f t="shared" si="0"/>
        <v>66.08455882352942</v>
      </c>
      <c r="H17" s="84">
        <f>DATA!H12</f>
        <v>14</v>
      </c>
      <c r="I17" s="84">
        <f>DATA!I12</f>
        <v>12</v>
      </c>
      <c r="J17" s="84">
        <f>DATA!J12</f>
        <v>1412</v>
      </c>
      <c r="K17" s="15">
        <f>DATA!K12</f>
        <v>278</v>
      </c>
      <c r="L17" s="8">
        <f t="shared" si="6"/>
        <v>19.688385269121813</v>
      </c>
      <c r="M17" s="60">
        <f>DATA!L12</f>
        <v>645</v>
      </c>
      <c r="N17" s="8">
        <f t="shared" si="7"/>
        <v>45.679886685552404</v>
      </c>
      <c r="O17" s="60">
        <f>DATA!M12</f>
        <v>489</v>
      </c>
      <c r="P17" s="8">
        <f t="shared" si="8"/>
        <v>34.631728045325779</v>
      </c>
      <c r="AE17" s="15"/>
      <c r="AF17" s="15"/>
      <c r="AG17" s="15"/>
      <c r="AH17" s="15"/>
      <c r="AI17" s="15"/>
      <c r="AJ17" s="15"/>
      <c r="AK17" s="15"/>
      <c r="AL17" s="15"/>
    </row>
    <row r="18" spans="1:38" x14ac:dyDescent="0.25">
      <c r="A18" s="84" t="s">
        <v>88</v>
      </c>
      <c r="B18" s="84" t="s">
        <v>6</v>
      </c>
      <c r="C18" s="139" t="str">
        <f>DATA!C13</f>
        <v>4 (Paopao 1)</v>
      </c>
      <c r="D18" s="84">
        <f>DATA!D13</f>
        <v>1588</v>
      </c>
      <c r="E18" s="84">
        <f>DATA!E13</f>
        <v>1154</v>
      </c>
      <c r="F18" s="84">
        <f>DATA!F13</f>
        <v>434</v>
      </c>
      <c r="G18" s="103">
        <f t="shared" si="0"/>
        <v>72.670025188916881</v>
      </c>
      <c r="H18" s="84">
        <f>DATA!H13</f>
        <v>8</v>
      </c>
      <c r="I18" s="84">
        <f>DATA!I13</f>
        <v>6</v>
      </c>
      <c r="J18" s="84">
        <f>DATA!J13</f>
        <v>1140</v>
      </c>
      <c r="K18" s="15">
        <f>DATA!K13</f>
        <v>320</v>
      </c>
      <c r="L18" s="8">
        <f t="shared" si="6"/>
        <v>28.07017543859649</v>
      </c>
      <c r="M18" s="60">
        <f>DATA!L13</f>
        <v>341</v>
      </c>
      <c r="N18" s="8">
        <f t="shared" si="7"/>
        <v>29.912280701754383</v>
      </c>
      <c r="O18" s="60">
        <f>DATA!M13</f>
        <v>479</v>
      </c>
      <c r="P18" s="8">
        <f t="shared" si="8"/>
        <v>42.017543859649123</v>
      </c>
      <c r="AE18" s="15"/>
      <c r="AF18" s="15"/>
      <c r="AG18" s="15"/>
      <c r="AH18" s="15"/>
      <c r="AI18" s="15"/>
      <c r="AJ18" s="15"/>
      <c r="AK18" s="15"/>
      <c r="AL18" s="15"/>
    </row>
    <row r="19" spans="1:38" x14ac:dyDescent="0.25">
      <c r="A19" s="84" t="s">
        <v>88</v>
      </c>
      <c r="B19" s="84" t="s">
        <v>6</v>
      </c>
      <c r="C19" s="139" t="str">
        <f>DATA!C14</f>
        <v>5 (Paopao 2)</v>
      </c>
      <c r="D19" s="84">
        <f>DATA!D14</f>
        <v>1737</v>
      </c>
      <c r="E19" s="84">
        <f>DATA!E14</f>
        <v>1190</v>
      </c>
      <c r="F19" s="84">
        <f>DATA!F14</f>
        <v>547</v>
      </c>
      <c r="G19" s="103">
        <f t="shared" si="0"/>
        <v>68.508923431203229</v>
      </c>
      <c r="H19" s="84">
        <f>DATA!H14</f>
        <v>8</v>
      </c>
      <c r="I19" s="84">
        <f>DATA!I14</f>
        <v>8</v>
      </c>
      <c r="J19" s="84">
        <f>DATA!J14</f>
        <v>1174</v>
      </c>
      <c r="K19" s="15">
        <f>DATA!K14</f>
        <v>190</v>
      </c>
      <c r="L19" s="8">
        <f t="shared" si="6"/>
        <v>16.183986371379895</v>
      </c>
      <c r="M19" s="60">
        <f>DATA!L14</f>
        <v>463</v>
      </c>
      <c r="N19" s="8">
        <f t="shared" si="7"/>
        <v>39.43781942078364</v>
      </c>
      <c r="O19" s="60">
        <f>DATA!M14</f>
        <v>521</v>
      </c>
      <c r="P19" s="8">
        <f t="shared" si="8"/>
        <v>44.378194207836458</v>
      </c>
      <c r="AE19" s="15"/>
      <c r="AF19" s="15"/>
      <c r="AG19" s="15"/>
      <c r="AH19" s="15"/>
      <c r="AI19" s="15"/>
      <c r="AJ19" s="15"/>
      <c r="AK19" s="15"/>
      <c r="AL19" s="15"/>
    </row>
    <row r="20" spans="1:38" x14ac:dyDescent="0.25">
      <c r="A20" s="84" t="s">
        <v>88</v>
      </c>
      <c r="B20" s="84" t="s">
        <v>6</v>
      </c>
      <c r="C20" s="139" t="str">
        <f>DATA!C15</f>
        <v>6 (Papetoai 1)</v>
      </c>
      <c r="D20" s="84">
        <f>DATA!D15</f>
        <v>930</v>
      </c>
      <c r="E20" s="84">
        <f>DATA!E15</f>
        <v>612</v>
      </c>
      <c r="F20" s="84">
        <f>DATA!F15</f>
        <v>318</v>
      </c>
      <c r="G20" s="103">
        <f t="shared" si="0"/>
        <v>65.806451612903231</v>
      </c>
      <c r="H20" s="84">
        <f>DATA!H15</f>
        <v>2</v>
      </c>
      <c r="I20" s="84">
        <f>DATA!I15</f>
        <v>3</v>
      </c>
      <c r="J20" s="84">
        <f>DATA!J15</f>
        <v>607</v>
      </c>
      <c r="K20" s="15">
        <f>DATA!K15</f>
        <v>170</v>
      </c>
      <c r="L20" s="8">
        <f t="shared" si="6"/>
        <v>28.006589785831959</v>
      </c>
      <c r="M20" s="60">
        <f>DATA!L15</f>
        <v>296</v>
      </c>
      <c r="N20" s="8">
        <f t="shared" si="7"/>
        <v>48.764415156507411</v>
      </c>
      <c r="O20" s="60">
        <f>DATA!M15</f>
        <v>141</v>
      </c>
      <c r="P20" s="8">
        <f t="shared" si="8"/>
        <v>23.228995057660626</v>
      </c>
      <c r="AE20" s="15"/>
      <c r="AF20" s="15"/>
      <c r="AG20" s="15"/>
      <c r="AH20" s="15"/>
      <c r="AI20" s="15"/>
      <c r="AJ20" s="15"/>
      <c r="AK20" s="15"/>
      <c r="AL20" s="15"/>
    </row>
    <row r="21" spans="1:38" x14ac:dyDescent="0.25">
      <c r="A21" s="84" t="s">
        <v>88</v>
      </c>
      <c r="B21" s="84" t="s">
        <v>6</v>
      </c>
      <c r="C21" s="139" t="str">
        <f>DATA!C16</f>
        <v>7 (Papetoai 2)</v>
      </c>
      <c r="D21" s="84">
        <f>DATA!D16</f>
        <v>1008</v>
      </c>
      <c r="E21" s="84">
        <f>DATA!E16</f>
        <v>723</v>
      </c>
      <c r="F21" s="84">
        <f>DATA!F16</f>
        <v>285</v>
      </c>
      <c r="G21" s="103">
        <f t="shared" si="0"/>
        <v>71.726190476190482</v>
      </c>
      <c r="H21" s="84">
        <f>DATA!H16</f>
        <v>5</v>
      </c>
      <c r="I21" s="84">
        <f>DATA!I16</f>
        <v>4</v>
      </c>
      <c r="J21" s="84">
        <f>DATA!J16</f>
        <v>714</v>
      </c>
      <c r="K21" s="15">
        <f>DATA!K16</f>
        <v>248</v>
      </c>
      <c r="L21" s="8">
        <f t="shared" si="6"/>
        <v>34.733893557422967</v>
      </c>
      <c r="M21" s="60">
        <f>DATA!L16</f>
        <v>292</v>
      </c>
      <c r="N21" s="8">
        <f t="shared" si="7"/>
        <v>40.896358543417364</v>
      </c>
      <c r="O21" s="60">
        <f>DATA!M16</f>
        <v>174</v>
      </c>
      <c r="P21" s="8">
        <f t="shared" si="8"/>
        <v>24.369747899159663</v>
      </c>
      <c r="AE21" s="15"/>
      <c r="AF21" s="15"/>
      <c r="AG21" s="15"/>
      <c r="AH21" s="15"/>
      <c r="AI21" s="15"/>
      <c r="AJ21" s="15"/>
      <c r="AK21" s="15"/>
      <c r="AL21" s="15"/>
    </row>
    <row r="22" spans="1:38" x14ac:dyDescent="0.25">
      <c r="A22" s="84" t="s">
        <v>88</v>
      </c>
      <c r="B22" s="84" t="s">
        <v>6</v>
      </c>
      <c r="C22" s="139" t="str">
        <f>DATA!C17</f>
        <v>8 (Haapiti 1)</v>
      </c>
      <c r="D22" s="84">
        <f>DATA!D17</f>
        <v>1457</v>
      </c>
      <c r="E22" s="84">
        <f>DATA!E17</f>
        <v>918</v>
      </c>
      <c r="F22" s="84">
        <f>DATA!F17</f>
        <v>539</v>
      </c>
      <c r="G22" s="103">
        <f t="shared" si="0"/>
        <v>63.006177076183945</v>
      </c>
      <c r="H22" s="84">
        <f>DATA!H17</f>
        <v>7</v>
      </c>
      <c r="I22" s="84">
        <f>DATA!I17</f>
        <v>5</v>
      </c>
      <c r="J22" s="84">
        <f>DATA!J17</f>
        <v>906</v>
      </c>
      <c r="K22" s="15">
        <f>DATA!K17</f>
        <v>329</v>
      </c>
      <c r="L22" s="8">
        <f t="shared" si="6"/>
        <v>36.313465783664462</v>
      </c>
      <c r="M22" s="60">
        <f>DATA!L17</f>
        <v>228</v>
      </c>
      <c r="N22" s="8">
        <f t="shared" si="7"/>
        <v>25.165562913907287</v>
      </c>
      <c r="O22" s="60">
        <f>DATA!M17</f>
        <v>349</v>
      </c>
      <c r="P22" s="8">
        <f t="shared" si="8"/>
        <v>38.520971302428258</v>
      </c>
      <c r="AE22" s="15"/>
      <c r="AF22" s="15"/>
      <c r="AG22" s="15"/>
      <c r="AH22" s="15"/>
      <c r="AI22" s="15"/>
      <c r="AJ22" s="15"/>
      <c r="AK22" s="15"/>
      <c r="AL22" s="15"/>
    </row>
    <row r="23" spans="1:38" x14ac:dyDescent="0.25">
      <c r="A23" s="84" t="s">
        <v>88</v>
      </c>
      <c r="B23" s="84" t="s">
        <v>6</v>
      </c>
      <c r="C23" s="139" t="str">
        <f>DATA!C18</f>
        <v>9 (Haapiti 2)</v>
      </c>
      <c r="D23" s="84">
        <f>DATA!D18</f>
        <v>1307</v>
      </c>
      <c r="E23" s="84">
        <f>DATA!E18</f>
        <v>835</v>
      </c>
      <c r="F23" s="84">
        <f>DATA!F18</f>
        <v>472</v>
      </c>
      <c r="G23" s="103">
        <f t="shared" si="0"/>
        <v>63.886763580719204</v>
      </c>
      <c r="H23" s="84">
        <f>DATA!H18</f>
        <v>3</v>
      </c>
      <c r="I23" s="84">
        <f>DATA!I18</f>
        <v>2</v>
      </c>
      <c r="J23" s="84">
        <f>DATA!J18</f>
        <v>830</v>
      </c>
      <c r="K23" s="15">
        <f>DATA!K18</f>
        <v>274</v>
      </c>
      <c r="L23" s="8">
        <f t="shared" si="6"/>
        <v>33.012048192771083</v>
      </c>
      <c r="M23" s="60">
        <f>DATA!L18</f>
        <v>232</v>
      </c>
      <c r="N23" s="8">
        <f t="shared" si="7"/>
        <v>27.951807228915666</v>
      </c>
      <c r="O23" s="60">
        <f>DATA!M18</f>
        <v>324</v>
      </c>
      <c r="P23" s="8">
        <f t="shared" si="8"/>
        <v>39.036144578313255</v>
      </c>
      <c r="AE23" s="15"/>
      <c r="AF23" s="15"/>
      <c r="AG23" s="15"/>
      <c r="AH23" s="15"/>
      <c r="AI23" s="15"/>
      <c r="AJ23" s="15"/>
      <c r="AK23" s="15"/>
      <c r="AL23" s="15"/>
    </row>
    <row r="24" spans="1:38" x14ac:dyDescent="0.25">
      <c r="A24" s="11" t="s">
        <v>88</v>
      </c>
      <c r="B24" s="11" t="s">
        <v>145</v>
      </c>
      <c r="C24" s="26"/>
      <c r="D24" s="59">
        <f>SUM(D25:D39)</f>
        <v>19694</v>
      </c>
      <c r="E24" s="59">
        <f>SUM(E25:E39)</f>
        <v>11729</v>
      </c>
      <c r="F24" s="59">
        <f>D24-E24</f>
        <v>7965</v>
      </c>
      <c r="G24" s="13">
        <f>E24/D24*100</f>
        <v>59.556210013201991</v>
      </c>
      <c r="H24" s="59">
        <f t="shared" ref="H24" si="9">SUM(H25:H39)</f>
        <v>157</v>
      </c>
      <c r="I24" s="59">
        <f>SUM(I25:I39)</f>
        <v>105</v>
      </c>
      <c r="J24" s="63">
        <f>SUM(J25:J39)</f>
        <v>11467</v>
      </c>
      <c r="K24" s="59">
        <f>SUM(K25:K39)</f>
        <v>2703</v>
      </c>
      <c r="L24" s="57">
        <f>K24/$J24*100</f>
        <v>23.571989186360863</v>
      </c>
      <c r="M24" s="59">
        <f>SUM(M25:M39)</f>
        <v>2939</v>
      </c>
      <c r="N24" s="57">
        <f>M24/$J24*100</f>
        <v>25.630068893346124</v>
      </c>
      <c r="O24" s="59">
        <f>SUM(O25:O39)</f>
        <v>5825</v>
      </c>
      <c r="P24" s="57">
        <f>O24/$J24*100</f>
        <v>50.797941920293013</v>
      </c>
      <c r="AE24" s="15"/>
      <c r="AF24" s="15"/>
      <c r="AG24" s="15"/>
      <c r="AH24" s="15"/>
      <c r="AI24" s="15"/>
      <c r="AJ24" s="15"/>
      <c r="AK24" s="15"/>
      <c r="AL24" s="15"/>
    </row>
    <row r="25" spans="1:38" x14ac:dyDescent="0.25">
      <c r="A25" s="84" t="s">
        <v>88</v>
      </c>
      <c r="B25" s="84" t="s">
        <v>115</v>
      </c>
      <c r="C25" s="139">
        <f>DATA!C19</f>
        <v>1</v>
      </c>
      <c r="D25" s="84">
        <f>DATA!D19</f>
        <v>1291</v>
      </c>
      <c r="E25" s="84">
        <f>DATA!E19</f>
        <v>685</v>
      </c>
      <c r="F25" s="84">
        <f>DATA!F19</f>
        <v>606</v>
      </c>
      <c r="G25" s="103">
        <f t="shared" ref="G25:G39" si="10">E25/D25*100</f>
        <v>53.059643687064295</v>
      </c>
      <c r="H25" s="84">
        <f>DATA!H19</f>
        <v>4</v>
      </c>
      <c r="I25" s="84">
        <f>DATA!I19</f>
        <v>9</v>
      </c>
      <c r="J25" s="84">
        <f>DATA!J19</f>
        <v>672</v>
      </c>
      <c r="K25" s="15">
        <f>DATA!K19</f>
        <v>64</v>
      </c>
      <c r="L25" s="8">
        <f t="shared" ref="L25:L39" si="11">K25/J25*100</f>
        <v>9.5238095238095237</v>
      </c>
      <c r="M25" s="60">
        <f>DATA!L19</f>
        <v>142</v>
      </c>
      <c r="N25" s="8">
        <f t="shared" ref="N25:N39" si="12">M25/J25*100</f>
        <v>21.13095238095238</v>
      </c>
      <c r="O25" s="60">
        <f>DATA!M19</f>
        <v>466</v>
      </c>
      <c r="P25" s="8">
        <f t="shared" ref="P25:P39" si="13">O25/J25*100</f>
        <v>69.345238095238088</v>
      </c>
      <c r="AE25" s="15"/>
      <c r="AF25" s="15"/>
      <c r="AG25" s="15"/>
      <c r="AH25" s="15"/>
      <c r="AI25" s="15"/>
      <c r="AJ25" s="15"/>
      <c r="AK25" s="15"/>
      <c r="AL25" s="15"/>
    </row>
    <row r="26" spans="1:38" x14ac:dyDescent="0.25">
      <c r="A26" s="84" t="s">
        <v>88</v>
      </c>
      <c r="B26" s="84" t="s">
        <v>115</v>
      </c>
      <c r="C26" s="139">
        <f>DATA!C20</f>
        <v>2</v>
      </c>
      <c r="D26" s="84">
        <f>DATA!D20</f>
        <v>1280</v>
      </c>
      <c r="E26" s="84">
        <f>DATA!E20</f>
        <v>764</v>
      </c>
      <c r="F26" s="84">
        <f>DATA!F20</f>
        <v>516</v>
      </c>
      <c r="G26" s="103">
        <f t="shared" si="10"/>
        <v>59.687500000000007</v>
      </c>
      <c r="H26" s="84">
        <f>DATA!H20</f>
        <v>9</v>
      </c>
      <c r="I26" s="84">
        <f>DATA!I20</f>
        <v>2</v>
      </c>
      <c r="J26" s="84">
        <f>DATA!J20</f>
        <v>753</v>
      </c>
      <c r="K26" s="15">
        <f>DATA!K20</f>
        <v>189</v>
      </c>
      <c r="L26" s="8">
        <f t="shared" si="11"/>
        <v>25.099601593625497</v>
      </c>
      <c r="M26" s="60">
        <f>DATA!L20</f>
        <v>164</v>
      </c>
      <c r="N26" s="8">
        <f t="shared" si="12"/>
        <v>21.779548472775563</v>
      </c>
      <c r="O26" s="60">
        <f>DATA!M20</f>
        <v>400</v>
      </c>
      <c r="P26" s="8">
        <f t="shared" si="13"/>
        <v>53.120849933598933</v>
      </c>
      <c r="AE26" s="15"/>
      <c r="AF26" s="15"/>
      <c r="AG26" s="15"/>
      <c r="AH26" s="15"/>
      <c r="AI26" s="15"/>
      <c r="AJ26" s="15"/>
      <c r="AK26" s="15"/>
      <c r="AL26" s="15"/>
    </row>
    <row r="27" spans="1:38" x14ac:dyDescent="0.25">
      <c r="A27" s="84" t="s">
        <v>88</v>
      </c>
      <c r="B27" s="84" t="s">
        <v>115</v>
      </c>
      <c r="C27" s="139">
        <f>DATA!C21</f>
        <v>3</v>
      </c>
      <c r="D27" s="84">
        <f>DATA!D21</f>
        <v>1049</v>
      </c>
      <c r="E27" s="84">
        <f>DATA!E21</f>
        <v>638</v>
      </c>
      <c r="F27" s="84">
        <f>DATA!F21</f>
        <v>411</v>
      </c>
      <c r="G27" s="103">
        <f t="shared" si="10"/>
        <v>60.819828408007623</v>
      </c>
      <c r="H27" s="84">
        <f>DATA!H21</f>
        <v>2</v>
      </c>
      <c r="I27" s="84">
        <f>DATA!I21</f>
        <v>9</v>
      </c>
      <c r="J27" s="84">
        <f>DATA!J21</f>
        <v>627</v>
      </c>
      <c r="K27" s="15">
        <f>DATA!K21</f>
        <v>161</v>
      </c>
      <c r="L27" s="8">
        <f t="shared" si="11"/>
        <v>25.677830940988837</v>
      </c>
      <c r="M27" s="60">
        <f>DATA!L21</f>
        <v>137</v>
      </c>
      <c r="N27" s="8">
        <f t="shared" si="12"/>
        <v>21.850079744816586</v>
      </c>
      <c r="O27" s="60">
        <f>DATA!M21</f>
        <v>329</v>
      </c>
      <c r="P27" s="8">
        <f t="shared" si="13"/>
        <v>52.472089314194584</v>
      </c>
      <c r="AE27" s="15"/>
      <c r="AF27" s="15"/>
      <c r="AG27" s="15"/>
      <c r="AH27" s="15"/>
      <c r="AI27" s="15"/>
      <c r="AJ27" s="15"/>
      <c r="AK27" s="15"/>
      <c r="AL27" s="15"/>
    </row>
    <row r="28" spans="1:38" x14ac:dyDescent="0.25">
      <c r="A28" s="84" t="s">
        <v>88</v>
      </c>
      <c r="B28" s="84" t="s">
        <v>115</v>
      </c>
      <c r="C28" s="139">
        <f>DATA!C22</f>
        <v>4</v>
      </c>
      <c r="D28" s="84">
        <f>DATA!D22</f>
        <v>1553</v>
      </c>
      <c r="E28" s="84">
        <f>DATA!E22</f>
        <v>932</v>
      </c>
      <c r="F28" s="84">
        <f>DATA!F22</f>
        <v>621</v>
      </c>
      <c r="G28" s="103">
        <f t="shared" si="10"/>
        <v>60.012878300064386</v>
      </c>
      <c r="H28" s="84">
        <f>DATA!H22</f>
        <v>18</v>
      </c>
      <c r="I28" s="84">
        <f>DATA!I22</f>
        <v>5</v>
      </c>
      <c r="J28" s="84">
        <f>DATA!J22</f>
        <v>909</v>
      </c>
      <c r="K28" s="15">
        <f>DATA!K22</f>
        <v>264</v>
      </c>
      <c r="L28" s="8">
        <f t="shared" si="11"/>
        <v>29.042904290429046</v>
      </c>
      <c r="M28" s="60">
        <f>DATA!L22</f>
        <v>239</v>
      </c>
      <c r="N28" s="8">
        <f t="shared" si="12"/>
        <v>26.292629262926294</v>
      </c>
      <c r="O28" s="60">
        <f>DATA!M22</f>
        <v>406</v>
      </c>
      <c r="P28" s="8">
        <f t="shared" si="13"/>
        <v>44.66446644664466</v>
      </c>
      <c r="AE28" s="15"/>
      <c r="AF28" s="15"/>
      <c r="AG28" s="15"/>
      <c r="AH28" s="15"/>
      <c r="AI28" s="15"/>
      <c r="AJ28" s="15"/>
      <c r="AK28" s="15"/>
      <c r="AL28" s="15"/>
    </row>
    <row r="29" spans="1:38" x14ac:dyDescent="0.25">
      <c r="A29" s="84" t="s">
        <v>88</v>
      </c>
      <c r="B29" s="84" t="s">
        <v>115</v>
      </c>
      <c r="C29" s="139">
        <f>DATA!C23</f>
        <v>5</v>
      </c>
      <c r="D29" s="84">
        <f>DATA!D23</f>
        <v>1154</v>
      </c>
      <c r="E29" s="84">
        <f>DATA!E23</f>
        <v>697</v>
      </c>
      <c r="F29" s="84">
        <f>DATA!F23</f>
        <v>457</v>
      </c>
      <c r="G29" s="103">
        <f t="shared" si="10"/>
        <v>60.398613518197578</v>
      </c>
      <c r="H29" s="84">
        <f>DATA!H23</f>
        <v>7</v>
      </c>
      <c r="I29" s="84">
        <f>DATA!I23</f>
        <v>6</v>
      </c>
      <c r="J29" s="84">
        <f>DATA!J23</f>
        <v>684</v>
      </c>
      <c r="K29" s="15">
        <f>DATA!K23</f>
        <v>161</v>
      </c>
      <c r="L29" s="8">
        <f t="shared" si="11"/>
        <v>23.538011695906434</v>
      </c>
      <c r="M29" s="60">
        <f>DATA!L23</f>
        <v>221</v>
      </c>
      <c r="N29" s="8">
        <f t="shared" si="12"/>
        <v>32.309941520467838</v>
      </c>
      <c r="O29" s="60">
        <f>DATA!M23</f>
        <v>302</v>
      </c>
      <c r="P29" s="8">
        <f t="shared" si="13"/>
        <v>44.152046783625728</v>
      </c>
      <c r="AE29" s="15"/>
      <c r="AF29" s="15"/>
      <c r="AG29" s="15"/>
      <c r="AH29" s="15"/>
      <c r="AI29" s="15"/>
      <c r="AJ29" s="15"/>
      <c r="AK29" s="15"/>
      <c r="AL29" s="15"/>
    </row>
    <row r="30" spans="1:38" x14ac:dyDescent="0.25">
      <c r="A30" s="84" t="s">
        <v>88</v>
      </c>
      <c r="B30" s="84" t="s">
        <v>115</v>
      </c>
      <c r="C30" s="139">
        <f>DATA!C24</f>
        <v>6</v>
      </c>
      <c r="D30" s="84">
        <f>DATA!D24</f>
        <v>1325</v>
      </c>
      <c r="E30" s="84">
        <f>DATA!E24</f>
        <v>813</v>
      </c>
      <c r="F30" s="84">
        <f>DATA!F24</f>
        <v>512</v>
      </c>
      <c r="G30" s="103">
        <f t="shared" si="10"/>
        <v>61.358490566037737</v>
      </c>
      <c r="H30" s="84">
        <f>DATA!H24</f>
        <v>10</v>
      </c>
      <c r="I30" s="84">
        <f>DATA!I24</f>
        <v>4</v>
      </c>
      <c r="J30" s="84">
        <f>DATA!J24</f>
        <v>799</v>
      </c>
      <c r="K30" s="15">
        <f>DATA!K24</f>
        <v>213</v>
      </c>
      <c r="L30" s="8">
        <f t="shared" si="11"/>
        <v>26.658322903629539</v>
      </c>
      <c r="M30" s="60">
        <f>DATA!L24</f>
        <v>187</v>
      </c>
      <c r="N30" s="8">
        <f t="shared" si="12"/>
        <v>23.404255319148938</v>
      </c>
      <c r="O30" s="60">
        <f>DATA!M24</f>
        <v>399</v>
      </c>
      <c r="P30" s="8">
        <f t="shared" si="13"/>
        <v>49.937421777221523</v>
      </c>
      <c r="AE30" s="15"/>
      <c r="AF30" s="15"/>
      <c r="AG30" s="15"/>
      <c r="AH30" s="15"/>
      <c r="AI30" s="15"/>
      <c r="AJ30" s="15"/>
      <c r="AK30" s="15"/>
      <c r="AL30" s="15"/>
    </row>
    <row r="31" spans="1:38" x14ac:dyDescent="0.25">
      <c r="A31" s="84" t="s">
        <v>88</v>
      </c>
      <c r="B31" s="84" t="s">
        <v>115</v>
      </c>
      <c r="C31" s="139">
        <f>DATA!C25</f>
        <v>7</v>
      </c>
      <c r="D31" s="84">
        <f>DATA!D25</f>
        <v>1300</v>
      </c>
      <c r="E31" s="84">
        <f>DATA!E25</f>
        <v>870</v>
      </c>
      <c r="F31" s="84">
        <f>DATA!F25</f>
        <v>430</v>
      </c>
      <c r="G31" s="103">
        <f t="shared" si="10"/>
        <v>66.92307692307692</v>
      </c>
      <c r="H31" s="84">
        <f>DATA!H25</f>
        <v>13</v>
      </c>
      <c r="I31" s="84">
        <f>DATA!I25</f>
        <v>11</v>
      </c>
      <c r="J31" s="84">
        <f>DATA!J25</f>
        <v>846</v>
      </c>
      <c r="K31" s="15">
        <f>DATA!K25</f>
        <v>254</v>
      </c>
      <c r="L31" s="8">
        <f t="shared" si="11"/>
        <v>30.023640661938533</v>
      </c>
      <c r="M31" s="60">
        <f>DATA!L25</f>
        <v>214</v>
      </c>
      <c r="N31" s="8">
        <f t="shared" si="12"/>
        <v>25.295508274231675</v>
      </c>
      <c r="O31" s="60">
        <f>DATA!M25</f>
        <v>378</v>
      </c>
      <c r="P31" s="8">
        <f t="shared" si="13"/>
        <v>44.680851063829785</v>
      </c>
      <c r="AE31" s="15"/>
      <c r="AF31" s="15"/>
      <c r="AG31" s="15"/>
      <c r="AH31" s="15"/>
      <c r="AI31" s="15"/>
      <c r="AJ31" s="15"/>
      <c r="AK31" s="15"/>
      <c r="AL31" s="15"/>
    </row>
    <row r="32" spans="1:38" x14ac:dyDescent="0.25">
      <c r="A32" s="84" t="s">
        <v>88</v>
      </c>
      <c r="B32" s="84" t="s">
        <v>115</v>
      </c>
      <c r="C32" s="139">
        <f>DATA!C26</f>
        <v>8</v>
      </c>
      <c r="D32" s="84">
        <f>DATA!D26</f>
        <v>1085</v>
      </c>
      <c r="E32" s="84">
        <f>DATA!E26</f>
        <v>670</v>
      </c>
      <c r="F32" s="84">
        <f>DATA!F26</f>
        <v>415</v>
      </c>
      <c r="G32" s="103">
        <f t="shared" si="10"/>
        <v>61.751152073732719</v>
      </c>
      <c r="H32" s="84">
        <f>DATA!H26</f>
        <v>7</v>
      </c>
      <c r="I32" s="84">
        <f>DATA!I26</f>
        <v>7</v>
      </c>
      <c r="J32" s="84">
        <f>DATA!J26</f>
        <v>656</v>
      </c>
      <c r="K32" s="15">
        <f>DATA!K26</f>
        <v>182</v>
      </c>
      <c r="L32" s="8">
        <f t="shared" si="11"/>
        <v>27.743902439024392</v>
      </c>
      <c r="M32" s="60">
        <f>DATA!L26</f>
        <v>192</v>
      </c>
      <c r="N32" s="8">
        <f t="shared" si="12"/>
        <v>29.268292682926827</v>
      </c>
      <c r="O32" s="60">
        <f>DATA!M26</f>
        <v>282</v>
      </c>
      <c r="P32" s="8">
        <f t="shared" si="13"/>
        <v>42.987804878048777</v>
      </c>
      <c r="AE32" s="15"/>
      <c r="AF32" s="15"/>
      <c r="AG32" s="15"/>
      <c r="AH32" s="15"/>
      <c r="AI32" s="15"/>
      <c r="AJ32" s="15"/>
      <c r="AK32" s="15"/>
      <c r="AL32" s="15"/>
    </row>
    <row r="33" spans="1:38" x14ac:dyDescent="0.25">
      <c r="A33" s="84" t="s">
        <v>88</v>
      </c>
      <c r="B33" s="84" t="s">
        <v>115</v>
      </c>
      <c r="C33" s="139">
        <f>DATA!C27</f>
        <v>9</v>
      </c>
      <c r="D33" s="84">
        <f>DATA!D27</f>
        <v>1150</v>
      </c>
      <c r="E33" s="84">
        <f>DATA!E27</f>
        <v>764</v>
      </c>
      <c r="F33" s="84">
        <f>DATA!F27</f>
        <v>386</v>
      </c>
      <c r="G33" s="103">
        <f t="shared" si="10"/>
        <v>66.434782608695656</v>
      </c>
      <c r="H33" s="84">
        <f>DATA!H27</f>
        <v>6</v>
      </c>
      <c r="I33" s="84">
        <f>DATA!I27</f>
        <v>7</v>
      </c>
      <c r="J33" s="84">
        <f>DATA!J27</f>
        <v>751</v>
      </c>
      <c r="K33" s="15">
        <f>DATA!K27</f>
        <v>146</v>
      </c>
      <c r="L33" s="8">
        <f t="shared" si="11"/>
        <v>19.440745672436751</v>
      </c>
      <c r="M33" s="60">
        <f>DATA!L27</f>
        <v>324</v>
      </c>
      <c r="N33" s="8">
        <f t="shared" si="12"/>
        <v>43.142476697736356</v>
      </c>
      <c r="O33" s="60">
        <f>DATA!M27</f>
        <v>281</v>
      </c>
      <c r="P33" s="8">
        <f t="shared" si="13"/>
        <v>37.416777629826896</v>
      </c>
      <c r="AE33" s="15"/>
      <c r="AF33" s="15"/>
      <c r="AG33" s="15"/>
      <c r="AH33" s="15"/>
      <c r="AI33" s="15"/>
      <c r="AJ33" s="15"/>
      <c r="AK33" s="15"/>
      <c r="AL33" s="15"/>
    </row>
    <row r="34" spans="1:38" x14ac:dyDescent="0.25">
      <c r="A34" s="84" t="s">
        <v>88</v>
      </c>
      <c r="B34" s="84" t="s">
        <v>115</v>
      </c>
      <c r="C34" s="139">
        <f>DATA!C28</f>
        <v>10</v>
      </c>
      <c r="D34" s="84">
        <f>DATA!D28</f>
        <v>1489</v>
      </c>
      <c r="E34" s="84">
        <f>DATA!E28</f>
        <v>904</v>
      </c>
      <c r="F34" s="84">
        <f>DATA!F28</f>
        <v>585</v>
      </c>
      <c r="G34" s="103">
        <f t="shared" si="10"/>
        <v>60.711887172599056</v>
      </c>
      <c r="H34" s="84">
        <f>DATA!H28</f>
        <v>5</v>
      </c>
      <c r="I34" s="84">
        <f>DATA!I28</f>
        <v>5</v>
      </c>
      <c r="J34" s="84">
        <f>DATA!J28</f>
        <v>894</v>
      </c>
      <c r="K34" s="15">
        <f>DATA!K28</f>
        <v>226</v>
      </c>
      <c r="L34" s="8">
        <f t="shared" si="11"/>
        <v>25.279642058165546</v>
      </c>
      <c r="M34" s="60">
        <f>DATA!L28</f>
        <v>218</v>
      </c>
      <c r="N34" s="8">
        <f t="shared" si="12"/>
        <v>24.384787472035793</v>
      </c>
      <c r="O34" s="60">
        <f>DATA!M28</f>
        <v>450</v>
      </c>
      <c r="P34" s="8">
        <f t="shared" si="13"/>
        <v>50.335570469798661</v>
      </c>
      <c r="AE34" s="15"/>
      <c r="AF34" s="15"/>
      <c r="AG34" s="15"/>
      <c r="AH34" s="15"/>
      <c r="AI34" s="15"/>
      <c r="AJ34" s="15"/>
      <c r="AK34" s="15"/>
      <c r="AL34" s="15"/>
    </row>
    <row r="35" spans="1:38" x14ac:dyDescent="0.25">
      <c r="A35" s="84" t="s">
        <v>88</v>
      </c>
      <c r="B35" s="84" t="s">
        <v>115</v>
      </c>
      <c r="C35" s="139">
        <f>DATA!C29</f>
        <v>11</v>
      </c>
      <c r="D35" s="84">
        <f>DATA!D29</f>
        <v>1450</v>
      </c>
      <c r="E35" s="84">
        <f>DATA!E29</f>
        <v>919</v>
      </c>
      <c r="F35" s="84">
        <f>DATA!F29</f>
        <v>531</v>
      </c>
      <c r="G35" s="103">
        <f t="shared" si="10"/>
        <v>63.379310344827587</v>
      </c>
      <c r="H35" s="84">
        <f>DATA!H29</f>
        <v>10</v>
      </c>
      <c r="I35" s="84">
        <f>DATA!I29</f>
        <v>10</v>
      </c>
      <c r="J35" s="84">
        <f>DATA!J29</f>
        <v>899</v>
      </c>
      <c r="K35" s="15">
        <f>DATA!K29</f>
        <v>211</v>
      </c>
      <c r="L35" s="8">
        <f t="shared" si="11"/>
        <v>23.470522803114573</v>
      </c>
      <c r="M35" s="60">
        <f>DATA!L29</f>
        <v>289</v>
      </c>
      <c r="N35" s="8">
        <f t="shared" si="12"/>
        <v>32.146829810901004</v>
      </c>
      <c r="O35" s="60">
        <f>DATA!M29</f>
        <v>399</v>
      </c>
      <c r="P35" s="8">
        <f t="shared" si="13"/>
        <v>44.382647385984427</v>
      </c>
      <c r="AE35" s="15"/>
      <c r="AF35" s="15"/>
      <c r="AG35" s="15"/>
      <c r="AH35" s="15"/>
      <c r="AI35" s="15"/>
      <c r="AJ35" s="15"/>
      <c r="AK35" s="15"/>
      <c r="AL35" s="15"/>
    </row>
    <row r="36" spans="1:38" x14ac:dyDescent="0.25">
      <c r="A36" s="84" t="s">
        <v>88</v>
      </c>
      <c r="B36" s="84" t="s">
        <v>115</v>
      </c>
      <c r="C36" s="139">
        <f>DATA!C30</f>
        <v>12</v>
      </c>
      <c r="D36" s="84">
        <f>DATA!D30</f>
        <v>1514</v>
      </c>
      <c r="E36" s="84">
        <f>DATA!E30</f>
        <v>781</v>
      </c>
      <c r="F36" s="84">
        <f>DATA!F30</f>
        <v>733</v>
      </c>
      <c r="G36" s="103">
        <f t="shared" si="10"/>
        <v>51.585204755614264</v>
      </c>
      <c r="H36" s="84">
        <f>DATA!H30</f>
        <v>19</v>
      </c>
      <c r="I36" s="84">
        <f>DATA!I30</f>
        <v>7</v>
      </c>
      <c r="J36" s="84">
        <f>DATA!J30</f>
        <v>755</v>
      </c>
      <c r="K36" s="15">
        <f>DATA!K30</f>
        <v>111</v>
      </c>
      <c r="L36" s="8">
        <f t="shared" si="11"/>
        <v>14.701986754966887</v>
      </c>
      <c r="M36" s="60">
        <f>DATA!L30</f>
        <v>145</v>
      </c>
      <c r="N36" s="8">
        <f t="shared" si="12"/>
        <v>19.205298013245034</v>
      </c>
      <c r="O36" s="60">
        <f>DATA!M30</f>
        <v>499</v>
      </c>
      <c r="P36" s="8">
        <f t="shared" si="13"/>
        <v>66.092715231788077</v>
      </c>
      <c r="AE36" s="15"/>
      <c r="AF36" s="15"/>
      <c r="AG36" s="15"/>
      <c r="AH36" s="15"/>
      <c r="AI36" s="15"/>
      <c r="AJ36" s="15"/>
      <c r="AK36" s="15"/>
      <c r="AL36" s="15"/>
    </row>
    <row r="37" spans="1:38" x14ac:dyDescent="0.25">
      <c r="A37" s="84" t="s">
        <v>88</v>
      </c>
      <c r="B37" s="84" t="s">
        <v>115</v>
      </c>
      <c r="C37" s="139">
        <f>DATA!C31</f>
        <v>13</v>
      </c>
      <c r="D37" s="84">
        <f>DATA!D31</f>
        <v>1074</v>
      </c>
      <c r="E37" s="84">
        <f>DATA!E31</f>
        <v>587</v>
      </c>
      <c r="F37" s="84">
        <f>DATA!F31</f>
        <v>487</v>
      </c>
      <c r="G37" s="103">
        <f t="shared" si="10"/>
        <v>54.655493482309126</v>
      </c>
      <c r="H37" s="84">
        <f>DATA!H31</f>
        <v>18</v>
      </c>
      <c r="I37" s="84">
        <f>DATA!I31</f>
        <v>6</v>
      </c>
      <c r="J37" s="84">
        <f>DATA!J31</f>
        <v>563</v>
      </c>
      <c r="K37" s="15">
        <f>DATA!K31</f>
        <v>109</v>
      </c>
      <c r="L37" s="8">
        <f t="shared" si="11"/>
        <v>19.360568383658968</v>
      </c>
      <c r="M37" s="60">
        <f>DATA!L31</f>
        <v>79</v>
      </c>
      <c r="N37" s="8">
        <f t="shared" si="12"/>
        <v>14.031971580817052</v>
      </c>
      <c r="O37" s="60">
        <f>DATA!M31</f>
        <v>375</v>
      </c>
      <c r="P37" s="8">
        <f t="shared" si="13"/>
        <v>66.607460035523985</v>
      </c>
      <c r="AE37" s="15"/>
      <c r="AF37" s="15"/>
      <c r="AG37" s="15"/>
      <c r="AH37" s="15"/>
      <c r="AI37" s="15"/>
      <c r="AJ37" s="15"/>
      <c r="AK37" s="15"/>
      <c r="AL37" s="15"/>
    </row>
    <row r="38" spans="1:38" x14ac:dyDescent="0.25">
      <c r="A38" s="84" t="s">
        <v>88</v>
      </c>
      <c r="B38" s="84" t="s">
        <v>115</v>
      </c>
      <c r="C38" s="139">
        <f>DATA!C32</f>
        <v>14</v>
      </c>
      <c r="D38" s="84">
        <f>DATA!D32</f>
        <v>1481</v>
      </c>
      <c r="E38" s="84">
        <f>DATA!E32</f>
        <v>839</v>
      </c>
      <c r="F38" s="84">
        <f>DATA!F32</f>
        <v>642</v>
      </c>
      <c r="G38" s="103">
        <f t="shared" si="10"/>
        <v>56.650911546252537</v>
      </c>
      <c r="H38" s="84">
        <f>DATA!H32</f>
        <v>16</v>
      </c>
      <c r="I38" s="84">
        <f>DATA!I32</f>
        <v>9</v>
      </c>
      <c r="J38" s="84">
        <f>DATA!J32</f>
        <v>814</v>
      </c>
      <c r="K38" s="15">
        <f>DATA!K32</f>
        <v>189</v>
      </c>
      <c r="L38" s="8">
        <f t="shared" si="11"/>
        <v>23.218673218673221</v>
      </c>
      <c r="M38" s="60">
        <f>DATA!L32</f>
        <v>177</v>
      </c>
      <c r="N38" s="8">
        <f t="shared" si="12"/>
        <v>21.744471744471745</v>
      </c>
      <c r="O38" s="60">
        <f>DATA!M32</f>
        <v>448</v>
      </c>
      <c r="P38" s="8">
        <f t="shared" si="13"/>
        <v>55.036855036855037</v>
      </c>
      <c r="AE38" s="15"/>
      <c r="AF38" s="15"/>
      <c r="AG38" s="15"/>
      <c r="AH38" s="15"/>
      <c r="AI38" s="15"/>
      <c r="AJ38" s="15"/>
      <c r="AK38" s="15"/>
      <c r="AL38" s="15"/>
    </row>
    <row r="39" spans="1:38" x14ac:dyDescent="0.25">
      <c r="A39" s="84" t="s">
        <v>88</v>
      </c>
      <c r="B39" s="84" t="s">
        <v>115</v>
      </c>
      <c r="C39" s="139">
        <f>DATA!C33</f>
        <v>15</v>
      </c>
      <c r="D39" s="84">
        <f>DATA!D33</f>
        <v>1499</v>
      </c>
      <c r="E39" s="84">
        <f>DATA!E33</f>
        <v>866</v>
      </c>
      <c r="F39" s="84">
        <f>DATA!F33</f>
        <v>633</v>
      </c>
      <c r="G39" s="103">
        <f t="shared" si="10"/>
        <v>57.77184789859907</v>
      </c>
      <c r="H39" s="84">
        <f>DATA!H33</f>
        <v>13</v>
      </c>
      <c r="I39" s="84">
        <f>DATA!I33</f>
        <v>8</v>
      </c>
      <c r="J39" s="84">
        <f>DATA!J33</f>
        <v>845</v>
      </c>
      <c r="K39" s="15">
        <f>DATA!K33</f>
        <v>223</v>
      </c>
      <c r="L39" s="8">
        <f t="shared" si="11"/>
        <v>26.390532544378697</v>
      </c>
      <c r="M39" s="60">
        <f>DATA!L33</f>
        <v>211</v>
      </c>
      <c r="N39" s="8">
        <f t="shared" si="12"/>
        <v>24.970414201183434</v>
      </c>
      <c r="O39" s="60">
        <f>DATA!M33</f>
        <v>411</v>
      </c>
      <c r="P39" s="8">
        <f t="shared" si="13"/>
        <v>48.639053254437869</v>
      </c>
      <c r="AE39" s="15"/>
      <c r="AF39" s="15"/>
      <c r="AG39" s="15"/>
      <c r="AH39" s="15"/>
      <c r="AI39" s="15"/>
      <c r="AJ39" s="15"/>
      <c r="AK39" s="15"/>
      <c r="AL39" s="15"/>
    </row>
    <row r="40" spans="1:38" x14ac:dyDescent="0.25">
      <c r="A40" s="11" t="s">
        <v>88</v>
      </c>
      <c r="B40" s="11" t="s">
        <v>27</v>
      </c>
      <c r="C40" s="26"/>
      <c r="D40" s="59">
        <f>SUM(D41:D50)</f>
        <v>11231</v>
      </c>
      <c r="E40" s="59">
        <f>SUM(E41:E50)</f>
        <v>6944</v>
      </c>
      <c r="F40" s="59">
        <f>D40-E40</f>
        <v>4287</v>
      </c>
      <c r="G40" s="13">
        <f>E40/D40*100</f>
        <v>61.828866530139791</v>
      </c>
      <c r="H40" s="59">
        <f t="shared" ref="H40" si="14">SUM(H41:H50)</f>
        <v>86</v>
      </c>
      <c r="I40" s="59">
        <f>SUM(I41:I50)</f>
        <v>56</v>
      </c>
      <c r="J40" s="63">
        <f>SUM(J41:J50)</f>
        <v>6802</v>
      </c>
      <c r="K40" s="59">
        <f>SUM(K41:K50)</f>
        <v>833</v>
      </c>
      <c r="L40" s="57">
        <f>K40/$J40*100</f>
        <v>12.246398118200529</v>
      </c>
      <c r="M40" s="59">
        <f>SUM(M41:M50)</f>
        <v>1969</v>
      </c>
      <c r="N40" s="57">
        <f>M40/$J40*100</f>
        <v>28.947368421052634</v>
      </c>
      <c r="O40" s="59">
        <f>SUM(O41:O50)</f>
        <v>4000</v>
      </c>
      <c r="P40" s="57">
        <f>O40/$J40*100</f>
        <v>58.806233460746839</v>
      </c>
      <c r="AE40" s="15"/>
      <c r="AF40" s="15"/>
      <c r="AG40" s="15"/>
      <c r="AH40" s="15"/>
      <c r="AI40" s="15"/>
      <c r="AJ40" s="15"/>
      <c r="AK40" s="15"/>
      <c r="AL40" s="15"/>
    </row>
    <row r="41" spans="1:38" x14ac:dyDescent="0.25">
      <c r="A41" s="84" t="s">
        <v>88</v>
      </c>
      <c r="B41" s="84" t="s">
        <v>7</v>
      </c>
      <c r="C41" s="139">
        <f>DATA!C34</f>
        <v>1</v>
      </c>
      <c r="D41" s="84">
        <f>DATA!D34</f>
        <v>1181</v>
      </c>
      <c r="E41" s="84">
        <f>DATA!E34</f>
        <v>668</v>
      </c>
      <c r="F41" s="84">
        <f>DATA!F34</f>
        <v>513</v>
      </c>
      <c r="G41" s="103">
        <f t="shared" ref="G41:G50" si="15">E41/D41*100</f>
        <v>56.562235393734127</v>
      </c>
      <c r="H41" s="84">
        <f>DATA!H34</f>
        <v>8</v>
      </c>
      <c r="I41" s="84">
        <f>DATA!I34</f>
        <v>9</v>
      </c>
      <c r="J41" s="84">
        <f>DATA!J34</f>
        <v>651</v>
      </c>
      <c r="K41" s="15">
        <f>DATA!K34</f>
        <v>67</v>
      </c>
      <c r="L41" s="8">
        <f t="shared" ref="L41:L50" si="16">K41/J41*100</f>
        <v>10.291858678955453</v>
      </c>
      <c r="M41" s="60">
        <f>DATA!L34</f>
        <v>214</v>
      </c>
      <c r="N41" s="8">
        <f t="shared" ref="N41:N50" si="17">M41/J41*100</f>
        <v>32.872503840245777</v>
      </c>
      <c r="O41" s="60">
        <f>DATA!M34</f>
        <v>370</v>
      </c>
      <c r="P41" s="8">
        <f t="shared" ref="P41:P50" si="18">O41/J41*100</f>
        <v>56.835637480798773</v>
      </c>
      <c r="AE41" s="15"/>
      <c r="AF41" s="15"/>
      <c r="AG41" s="15"/>
      <c r="AH41" s="15"/>
      <c r="AI41" s="15"/>
      <c r="AJ41" s="15"/>
      <c r="AK41" s="15"/>
      <c r="AL41" s="15"/>
    </row>
    <row r="42" spans="1:38" x14ac:dyDescent="0.25">
      <c r="A42" s="84" t="s">
        <v>88</v>
      </c>
      <c r="B42" s="84" t="s">
        <v>7</v>
      </c>
      <c r="C42" s="139">
        <f>DATA!C35</f>
        <v>2</v>
      </c>
      <c r="D42" s="84">
        <f>DATA!D35</f>
        <v>1064</v>
      </c>
      <c r="E42" s="84">
        <f>DATA!E35</f>
        <v>684</v>
      </c>
      <c r="F42" s="84">
        <f>DATA!F35</f>
        <v>380</v>
      </c>
      <c r="G42" s="103">
        <f t="shared" si="15"/>
        <v>64.285714285714292</v>
      </c>
      <c r="H42" s="84">
        <f>DATA!H35</f>
        <v>6</v>
      </c>
      <c r="I42" s="84">
        <f>DATA!I35</f>
        <v>6</v>
      </c>
      <c r="J42" s="84">
        <f>DATA!J35</f>
        <v>672</v>
      </c>
      <c r="K42" s="15">
        <f>DATA!K35</f>
        <v>81</v>
      </c>
      <c r="L42" s="8">
        <f t="shared" si="16"/>
        <v>12.053571428571429</v>
      </c>
      <c r="M42" s="60">
        <f>DATA!L35</f>
        <v>270</v>
      </c>
      <c r="N42" s="8">
        <f t="shared" si="17"/>
        <v>40.178571428571431</v>
      </c>
      <c r="O42" s="60">
        <f>DATA!M35</f>
        <v>321</v>
      </c>
      <c r="P42" s="8">
        <f t="shared" si="18"/>
        <v>47.767857142857146</v>
      </c>
      <c r="AE42" s="15"/>
      <c r="AF42" s="15"/>
      <c r="AG42" s="15"/>
      <c r="AH42" s="15"/>
      <c r="AI42" s="15"/>
      <c r="AJ42" s="15"/>
      <c r="AK42" s="15"/>
      <c r="AL42" s="15"/>
    </row>
    <row r="43" spans="1:38" x14ac:dyDescent="0.25">
      <c r="A43" s="84" t="s">
        <v>88</v>
      </c>
      <c r="B43" s="84" t="s">
        <v>7</v>
      </c>
      <c r="C43" s="139">
        <f>DATA!C36</f>
        <v>3</v>
      </c>
      <c r="D43" s="84">
        <f>DATA!D36</f>
        <v>922</v>
      </c>
      <c r="E43" s="84">
        <f>DATA!E36</f>
        <v>541</v>
      </c>
      <c r="F43" s="84">
        <f>DATA!F36</f>
        <v>381</v>
      </c>
      <c r="G43" s="103">
        <f t="shared" si="15"/>
        <v>58.676789587852497</v>
      </c>
      <c r="H43" s="84">
        <f>DATA!H36</f>
        <v>8</v>
      </c>
      <c r="I43" s="84">
        <f>DATA!I36</f>
        <v>3</v>
      </c>
      <c r="J43" s="84">
        <f>DATA!J36</f>
        <v>530</v>
      </c>
      <c r="K43" s="15">
        <f>DATA!K36</f>
        <v>19</v>
      </c>
      <c r="L43" s="8">
        <f t="shared" si="16"/>
        <v>3.5849056603773586</v>
      </c>
      <c r="M43" s="60">
        <f>DATA!L36</f>
        <v>101</v>
      </c>
      <c r="N43" s="8">
        <f t="shared" si="17"/>
        <v>19.056603773584907</v>
      </c>
      <c r="O43" s="60">
        <f>DATA!M36</f>
        <v>410</v>
      </c>
      <c r="P43" s="8">
        <f t="shared" si="18"/>
        <v>77.358490566037744</v>
      </c>
      <c r="AE43" s="15"/>
      <c r="AF43" s="15"/>
      <c r="AG43" s="15"/>
      <c r="AH43" s="15"/>
      <c r="AI43" s="15"/>
      <c r="AJ43" s="15"/>
      <c r="AK43" s="15"/>
      <c r="AL43" s="15"/>
    </row>
    <row r="44" spans="1:38" x14ac:dyDescent="0.25">
      <c r="A44" s="84" t="s">
        <v>88</v>
      </c>
      <c r="B44" s="84" t="s">
        <v>7</v>
      </c>
      <c r="C44" s="139">
        <f>DATA!C37</f>
        <v>4</v>
      </c>
      <c r="D44" s="84">
        <f>DATA!D37</f>
        <v>1019</v>
      </c>
      <c r="E44" s="84">
        <f>DATA!E37</f>
        <v>643</v>
      </c>
      <c r="F44" s="84">
        <f>DATA!F37</f>
        <v>376</v>
      </c>
      <c r="G44" s="103">
        <f t="shared" si="15"/>
        <v>63.101079489695778</v>
      </c>
      <c r="H44" s="84">
        <f>DATA!H37</f>
        <v>6</v>
      </c>
      <c r="I44" s="84">
        <f>DATA!I37</f>
        <v>2</v>
      </c>
      <c r="J44" s="84">
        <f>DATA!J37</f>
        <v>635</v>
      </c>
      <c r="K44" s="15">
        <f>DATA!K37</f>
        <v>69</v>
      </c>
      <c r="L44" s="8">
        <f t="shared" si="16"/>
        <v>10.866141732283465</v>
      </c>
      <c r="M44" s="60">
        <f>DATA!L37</f>
        <v>163</v>
      </c>
      <c r="N44" s="8">
        <f t="shared" si="17"/>
        <v>25.669291338582678</v>
      </c>
      <c r="O44" s="60">
        <f>DATA!M37</f>
        <v>403</v>
      </c>
      <c r="P44" s="8">
        <f t="shared" si="18"/>
        <v>63.464566929133859</v>
      </c>
      <c r="AE44" s="15"/>
      <c r="AF44" s="15"/>
      <c r="AG44" s="15"/>
      <c r="AH44" s="15"/>
      <c r="AI44" s="15"/>
      <c r="AJ44" s="15"/>
      <c r="AK44" s="15"/>
      <c r="AL44" s="15"/>
    </row>
    <row r="45" spans="1:38" x14ac:dyDescent="0.25">
      <c r="A45" s="84" t="s">
        <v>88</v>
      </c>
      <c r="B45" s="84" t="s">
        <v>7</v>
      </c>
      <c r="C45" s="139">
        <f>DATA!C38</f>
        <v>5</v>
      </c>
      <c r="D45" s="84">
        <f>DATA!D38</f>
        <v>1220</v>
      </c>
      <c r="E45" s="84">
        <f>DATA!E38</f>
        <v>704</v>
      </c>
      <c r="F45" s="84">
        <f>DATA!F38</f>
        <v>516</v>
      </c>
      <c r="G45" s="103">
        <f t="shared" si="15"/>
        <v>57.704918032786892</v>
      </c>
      <c r="H45" s="84">
        <f>DATA!H38</f>
        <v>10</v>
      </c>
      <c r="I45" s="84">
        <f>DATA!I38</f>
        <v>4</v>
      </c>
      <c r="J45" s="84">
        <f>DATA!J38</f>
        <v>690</v>
      </c>
      <c r="K45" s="15">
        <f>DATA!K38</f>
        <v>93</v>
      </c>
      <c r="L45" s="8">
        <f t="shared" si="16"/>
        <v>13.478260869565217</v>
      </c>
      <c r="M45" s="60">
        <f>DATA!L38</f>
        <v>145</v>
      </c>
      <c r="N45" s="8">
        <f t="shared" si="17"/>
        <v>21.014492753623188</v>
      </c>
      <c r="O45" s="60">
        <f>DATA!M38</f>
        <v>452</v>
      </c>
      <c r="P45" s="8">
        <f t="shared" si="18"/>
        <v>65.507246376811594</v>
      </c>
      <c r="AE45" s="15"/>
      <c r="AF45" s="15"/>
      <c r="AG45" s="15"/>
      <c r="AH45" s="15"/>
      <c r="AI45" s="15"/>
      <c r="AJ45" s="15"/>
      <c r="AK45" s="15"/>
      <c r="AL45" s="15"/>
    </row>
    <row r="46" spans="1:38" x14ac:dyDescent="0.25">
      <c r="A46" s="84" t="s">
        <v>88</v>
      </c>
      <c r="B46" s="84" t="s">
        <v>7</v>
      </c>
      <c r="C46" s="139">
        <f>DATA!C39</f>
        <v>6</v>
      </c>
      <c r="D46" s="84">
        <f>DATA!D39</f>
        <v>1216</v>
      </c>
      <c r="E46" s="84">
        <f>DATA!E39</f>
        <v>772</v>
      </c>
      <c r="F46" s="84">
        <f>DATA!F39</f>
        <v>444</v>
      </c>
      <c r="G46" s="103">
        <f t="shared" si="15"/>
        <v>63.48684210526315</v>
      </c>
      <c r="H46" s="84">
        <f>DATA!H39</f>
        <v>8</v>
      </c>
      <c r="I46" s="84">
        <f>DATA!I39</f>
        <v>5</v>
      </c>
      <c r="J46" s="84">
        <f>DATA!J39</f>
        <v>759</v>
      </c>
      <c r="K46" s="15">
        <f>DATA!K39</f>
        <v>127</v>
      </c>
      <c r="L46" s="8">
        <f t="shared" si="16"/>
        <v>16.73254281949934</v>
      </c>
      <c r="M46" s="60">
        <f>DATA!L39</f>
        <v>216</v>
      </c>
      <c r="N46" s="8">
        <f t="shared" si="17"/>
        <v>28.458498023715418</v>
      </c>
      <c r="O46" s="60">
        <f>DATA!M39</f>
        <v>416</v>
      </c>
      <c r="P46" s="8">
        <f t="shared" si="18"/>
        <v>54.808959156785242</v>
      </c>
      <c r="AE46" s="15"/>
      <c r="AF46" s="15"/>
      <c r="AG46" s="15"/>
      <c r="AH46" s="15"/>
      <c r="AI46" s="15"/>
      <c r="AJ46" s="15"/>
      <c r="AK46" s="15"/>
      <c r="AL46" s="15"/>
    </row>
    <row r="47" spans="1:38" x14ac:dyDescent="0.25">
      <c r="A47" s="84" t="s">
        <v>88</v>
      </c>
      <c r="B47" s="84" t="s">
        <v>7</v>
      </c>
      <c r="C47" s="139">
        <f>DATA!C40</f>
        <v>7</v>
      </c>
      <c r="D47" s="84">
        <f>DATA!D40</f>
        <v>1068</v>
      </c>
      <c r="E47" s="84">
        <f>DATA!E40</f>
        <v>691</v>
      </c>
      <c r="F47" s="84">
        <f>DATA!F40</f>
        <v>377</v>
      </c>
      <c r="G47" s="103">
        <f t="shared" si="15"/>
        <v>64.700374531835209</v>
      </c>
      <c r="H47" s="84">
        <f>DATA!H40</f>
        <v>6</v>
      </c>
      <c r="I47" s="84">
        <f>DATA!I40</f>
        <v>1</v>
      </c>
      <c r="J47" s="84">
        <f>DATA!J40</f>
        <v>684</v>
      </c>
      <c r="K47" s="15">
        <f>DATA!K40</f>
        <v>83</v>
      </c>
      <c r="L47" s="8">
        <f t="shared" si="16"/>
        <v>12.134502923976607</v>
      </c>
      <c r="M47" s="60">
        <f>DATA!L40</f>
        <v>179</v>
      </c>
      <c r="N47" s="8">
        <f t="shared" si="17"/>
        <v>26.169590643274855</v>
      </c>
      <c r="O47" s="60">
        <f>DATA!M40</f>
        <v>422</v>
      </c>
      <c r="P47" s="8">
        <f t="shared" si="18"/>
        <v>61.695906432748536</v>
      </c>
      <c r="AE47" s="15"/>
      <c r="AF47" s="15"/>
      <c r="AG47" s="15"/>
      <c r="AH47" s="15"/>
      <c r="AI47" s="15"/>
      <c r="AJ47" s="15"/>
      <c r="AK47" s="15"/>
      <c r="AL47" s="15"/>
    </row>
    <row r="48" spans="1:38" x14ac:dyDescent="0.25">
      <c r="A48" s="84" t="s">
        <v>88</v>
      </c>
      <c r="B48" s="84" t="s">
        <v>7</v>
      </c>
      <c r="C48" s="139">
        <f>DATA!C41</f>
        <v>8</v>
      </c>
      <c r="D48" s="84">
        <f>DATA!D41</f>
        <v>1195</v>
      </c>
      <c r="E48" s="84">
        <f>DATA!E41</f>
        <v>786</v>
      </c>
      <c r="F48" s="84">
        <f>DATA!F41</f>
        <v>409</v>
      </c>
      <c r="G48" s="103">
        <f t="shared" si="15"/>
        <v>65.774058577405853</v>
      </c>
      <c r="H48" s="84">
        <f>DATA!H41</f>
        <v>13</v>
      </c>
      <c r="I48" s="84">
        <f>DATA!I41</f>
        <v>9</v>
      </c>
      <c r="J48" s="84">
        <f>DATA!J41</f>
        <v>764</v>
      </c>
      <c r="K48" s="15">
        <f>DATA!K41</f>
        <v>158</v>
      </c>
      <c r="L48" s="8">
        <f t="shared" si="16"/>
        <v>20.680628272251308</v>
      </c>
      <c r="M48" s="60">
        <f>DATA!L41</f>
        <v>286</v>
      </c>
      <c r="N48" s="8">
        <f t="shared" si="17"/>
        <v>37.434554973821989</v>
      </c>
      <c r="O48" s="60">
        <f>DATA!M41</f>
        <v>320</v>
      </c>
      <c r="P48" s="8">
        <f t="shared" si="18"/>
        <v>41.8848167539267</v>
      </c>
      <c r="AE48" s="15"/>
      <c r="AF48" s="15"/>
      <c r="AG48" s="15"/>
      <c r="AH48" s="15"/>
      <c r="AI48" s="15"/>
      <c r="AJ48" s="15"/>
      <c r="AK48" s="15"/>
      <c r="AL48" s="15"/>
    </row>
    <row r="49" spans="1:38" x14ac:dyDescent="0.25">
      <c r="A49" s="84" t="s">
        <v>88</v>
      </c>
      <c r="B49" s="84" t="s">
        <v>7</v>
      </c>
      <c r="C49" s="139">
        <f>DATA!C42</f>
        <v>9</v>
      </c>
      <c r="D49" s="84">
        <f>DATA!D42</f>
        <v>979</v>
      </c>
      <c r="E49" s="84">
        <f>DATA!E42</f>
        <v>640</v>
      </c>
      <c r="F49" s="84">
        <f>DATA!F42</f>
        <v>339</v>
      </c>
      <c r="G49" s="103">
        <f t="shared" si="15"/>
        <v>65.372829417773232</v>
      </c>
      <c r="H49" s="84">
        <f>DATA!H42</f>
        <v>10</v>
      </c>
      <c r="I49" s="84">
        <f>DATA!I42</f>
        <v>12</v>
      </c>
      <c r="J49" s="84">
        <f>DATA!J42</f>
        <v>618</v>
      </c>
      <c r="K49" s="15">
        <f>DATA!K42</f>
        <v>82</v>
      </c>
      <c r="L49" s="8">
        <f t="shared" si="16"/>
        <v>13.268608414239482</v>
      </c>
      <c r="M49" s="60">
        <f>DATA!L42</f>
        <v>185</v>
      </c>
      <c r="N49" s="8">
        <f t="shared" si="17"/>
        <v>29.935275080906148</v>
      </c>
      <c r="O49" s="60">
        <f>DATA!M42</f>
        <v>351</v>
      </c>
      <c r="P49" s="8">
        <f t="shared" si="18"/>
        <v>56.796116504854368</v>
      </c>
      <c r="AE49" s="15"/>
      <c r="AF49" s="15"/>
      <c r="AG49" s="15"/>
      <c r="AH49" s="15"/>
      <c r="AI49" s="15"/>
      <c r="AJ49" s="15"/>
      <c r="AK49" s="15"/>
      <c r="AL49" s="15"/>
    </row>
    <row r="50" spans="1:38" x14ac:dyDescent="0.25">
      <c r="A50" s="93" t="s">
        <v>88</v>
      </c>
      <c r="B50" s="93" t="s">
        <v>7</v>
      </c>
      <c r="C50" s="139">
        <f>DATA!C43</f>
        <v>10</v>
      </c>
      <c r="D50" s="84">
        <f>DATA!D43</f>
        <v>1367</v>
      </c>
      <c r="E50" s="84">
        <f>DATA!E43</f>
        <v>815</v>
      </c>
      <c r="F50" s="84">
        <f>DATA!F43</f>
        <v>552</v>
      </c>
      <c r="G50" s="103">
        <f t="shared" si="15"/>
        <v>59.619604974396488</v>
      </c>
      <c r="H50" s="84">
        <f>DATA!H43</f>
        <v>11</v>
      </c>
      <c r="I50" s="93">
        <f>DATA!I43</f>
        <v>5</v>
      </c>
      <c r="J50" s="84">
        <f>DATA!J43</f>
        <v>799</v>
      </c>
      <c r="K50" s="15">
        <f>DATA!K43</f>
        <v>54</v>
      </c>
      <c r="L50" s="8">
        <f t="shared" si="16"/>
        <v>6.7584480600750938</v>
      </c>
      <c r="M50" s="60">
        <f>DATA!L43</f>
        <v>210</v>
      </c>
      <c r="N50" s="8">
        <f t="shared" si="17"/>
        <v>26.282853566958696</v>
      </c>
      <c r="O50" s="60">
        <f>DATA!M43</f>
        <v>535</v>
      </c>
      <c r="P50" s="8">
        <f t="shared" si="18"/>
        <v>66.958698372966211</v>
      </c>
      <c r="AE50" s="15"/>
      <c r="AF50" s="15"/>
      <c r="AG50" s="15"/>
      <c r="AH50" s="15"/>
      <c r="AI50" s="15"/>
      <c r="AJ50" s="15"/>
      <c r="AK50" s="15"/>
      <c r="AL50" s="15"/>
    </row>
    <row r="51" spans="1:38" x14ac:dyDescent="0.25">
      <c r="A51" s="11" t="s">
        <v>90</v>
      </c>
      <c r="B51" s="11" t="s">
        <v>28</v>
      </c>
      <c r="C51" s="26"/>
      <c r="D51" s="59">
        <f>SUM(D52:D59)</f>
        <v>8040</v>
      </c>
      <c r="E51" s="59">
        <f>SUM(E52:E59)</f>
        <v>5517</v>
      </c>
      <c r="F51" s="59">
        <f>D51-E51</f>
        <v>2523</v>
      </c>
      <c r="G51" s="13">
        <f>E51/D51*100</f>
        <v>68.619402985074629</v>
      </c>
      <c r="H51" s="59">
        <f t="shared" ref="H51" si="19">SUM(H52:H59)</f>
        <v>52</v>
      </c>
      <c r="I51" s="59">
        <f>SUM(I52:I59)</f>
        <v>36</v>
      </c>
      <c r="J51" s="63">
        <f>SUM(J52:J59)</f>
        <v>5429</v>
      </c>
      <c r="K51" s="59">
        <f>SUM(K52:K59)</f>
        <v>1303</v>
      </c>
      <c r="L51" s="57">
        <f>K51/$J51*100</f>
        <v>24.000736783938109</v>
      </c>
      <c r="M51" s="59">
        <f>SUM(M52:M59)</f>
        <v>1448</v>
      </c>
      <c r="N51" s="57">
        <f>M51/$J51*100</f>
        <v>26.671578559587399</v>
      </c>
      <c r="O51" s="59">
        <f>SUM(O52:O59)</f>
        <v>2678</v>
      </c>
      <c r="P51" s="57">
        <f>O51/$J51*100</f>
        <v>49.327684656474489</v>
      </c>
      <c r="AE51" s="15"/>
      <c r="AF51" s="15"/>
      <c r="AG51" s="15"/>
      <c r="AH51" s="15"/>
      <c r="AI51" s="15"/>
      <c r="AJ51" s="15"/>
      <c r="AK51" s="15"/>
      <c r="AL51" s="15"/>
    </row>
    <row r="52" spans="1:38" x14ac:dyDescent="0.25">
      <c r="A52" s="84" t="s">
        <v>90</v>
      </c>
      <c r="B52" s="84" t="s">
        <v>8</v>
      </c>
      <c r="C52" s="139" t="str">
        <f>DATA!C44</f>
        <v>1 (Hitia 1)</v>
      </c>
      <c r="D52" s="84">
        <f>DATA!D44</f>
        <v>1014</v>
      </c>
      <c r="E52" s="84">
        <f>DATA!E44</f>
        <v>673</v>
      </c>
      <c r="F52" s="84">
        <f>DATA!F44</f>
        <v>341</v>
      </c>
      <c r="G52" s="104">
        <f t="shared" ref="G52:G59" si="20">E52/D52*100</f>
        <v>66.370808678500978</v>
      </c>
      <c r="H52" s="84">
        <f>DATA!H44</f>
        <v>4</v>
      </c>
      <c r="I52" s="93">
        <f>DATA!I44</f>
        <v>3</v>
      </c>
      <c r="J52" s="84">
        <f>DATA!J44</f>
        <v>666</v>
      </c>
      <c r="K52" s="15">
        <f>DATA!K44</f>
        <v>173</v>
      </c>
      <c r="L52" s="8">
        <f t="shared" ref="L52:L59" si="21">K52/J52*100</f>
        <v>25.975975975975974</v>
      </c>
      <c r="M52" s="60">
        <f>DATA!L44</f>
        <v>229</v>
      </c>
      <c r="N52" s="8">
        <f t="shared" ref="N52:N59" si="22">M52/J52*100</f>
        <v>34.38438438438439</v>
      </c>
      <c r="O52" s="60">
        <f>DATA!M44</f>
        <v>264</v>
      </c>
      <c r="P52" s="8">
        <f t="shared" ref="P52:P59" si="23">O52/J52*100</f>
        <v>39.63963963963964</v>
      </c>
      <c r="AE52" s="15"/>
      <c r="AF52" s="15"/>
      <c r="AG52" s="15"/>
      <c r="AH52" s="15"/>
      <c r="AI52" s="15"/>
      <c r="AJ52" s="15"/>
      <c r="AK52" s="15"/>
      <c r="AL52" s="15"/>
    </row>
    <row r="53" spans="1:38" x14ac:dyDescent="0.25">
      <c r="A53" s="84" t="s">
        <v>90</v>
      </c>
      <c r="B53" s="84" t="s">
        <v>8</v>
      </c>
      <c r="C53" s="139" t="str">
        <f>DATA!C45</f>
        <v>2 (Hitia 2)</v>
      </c>
      <c r="D53" s="84">
        <f>DATA!D45</f>
        <v>762</v>
      </c>
      <c r="E53" s="84">
        <f>DATA!E45</f>
        <v>503</v>
      </c>
      <c r="F53" s="84">
        <f>DATA!F45</f>
        <v>259</v>
      </c>
      <c r="G53" s="104">
        <f t="shared" si="20"/>
        <v>66.01049868766404</v>
      </c>
      <c r="H53" s="84">
        <f>DATA!H45</f>
        <v>7</v>
      </c>
      <c r="I53" s="93">
        <f>DATA!I45</f>
        <v>2</v>
      </c>
      <c r="J53" s="84">
        <f>DATA!J45</f>
        <v>494</v>
      </c>
      <c r="K53" s="15">
        <f>DATA!K45</f>
        <v>131</v>
      </c>
      <c r="L53" s="8">
        <f t="shared" si="21"/>
        <v>26.518218623481783</v>
      </c>
      <c r="M53" s="60">
        <f>DATA!L45</f>
        <v>151</v>
      </c>
      <c r="N53" s="8">
        <f t="shared" si="22"/>
        <v>30.5668016194332</v>
      </c>
      <c r="O53" s="60">
        <f>DATA!M45</f>
        <v>212</v>
      </c>
      <c r="P53" s="8">
        <f t="shared" si="23"/>
        <v>42.914979757085021</v>
      </c>
      <c r="AE53" s="15"/>
      <c r="AF53" s="15"/>
      <c r="AG53" s="15"/>
      <c r="AH53" s="15"/>
      <c r="AI53" s="15"/>
      <c r="AJ53" s="15"/>
      <c r="AK53" s="15"/>
      <c r="AL53" s="15"/>
    </row>
    <row r="54" spans="1:38" x14ac:dyDescent="0.25">
      <c r="A54" s="84" t="s">
        <v>90</v>
      </c>
      <c r="B54" s="84" t="s">
        <v>8</v>
      </c>
      <c r="C54" s="139" t="str">
        <f>DATA!C46</f>
        <v>3 (Mahaena)</v>
      </c>
      <c r="D54" s="84">
        <f>DATA!D46</f>
        <v>898</v>
      </c>
      <c r="E54" s="84">
        <f>DATA!E46</f>
        <v>686</v>
      </c>
      <c r="F54" s="84">
        <f>DATA!F46</f>
        <v>212</v>
      </c>
      <c r="G54" s="104">
        <f t="shared" si="20"/>
        <v>76.391982182628055</v>
      </c>
      <c r="H54" s="84">
        <f>DATA!H46</f>
        <v>6</v>
      </c>
      <c r="I54" s="93">
        <f>DATA!I46</f>
        <v>4</v>
      </c>
      <c r="J54" s="84">
        <f>DATA!J46</f>
        <v>676</v>
      </c>
      <c r="K54" s="15">
        <f>DATA!K46</f>
        <v>124</v>
      </c>
      <c r="L54" s="8">
        <f t="shared" si="21"/>
        <v>18.34319526627219</v>
      </c>
      <c r="M54" s="60">
        <f>DATA!L46</f>
        <v>223</v>
      </c>
      <c r="N54" s="8">
        <f t="shared" si="22"/>
        <v>32.988165680473372</v>
      </c>
      <c r="O54" s="60">
        <f>DATA!M46</f>
        <v>329</v>
      </c>
      <c r="P54" s="8">
        <f t="shared" si="23"/>
        <v>48.668639053254438</v>
      </c>
      <c r="AE54" s="15"/>
      <c r="AF54" s="15"/>
      <c r="AG54" s="15"/>
      <c r="AH54" s="15"/>
      <c r="AI54" s="15"/>
      <c r="AJ54" s="15"/>
      <c r="AK54" s="15"/>
      <c r="AL54" s="15"/>
    </row>
    <row r="55" spans="1:38" x14ac:dyDescent="0.25">
      <c r="A55" s="84" t="s">
        <v>90</v>
      </c>
      <c r="B55" s="84" t="s">
        <v>8</v>
      </c>
      <c r="C55" s="139" t="str">
        <f>DATA!C47</f>
        <v>4 (Papenoo 1)</v>
      </c>
      <c r="D55" s="84">
        <f>DATA!D47</f>
        <v>966</v>
      </c>
      <c r="E55" s="84">
        <f>DATA!E47</f>
        <v>639</v>
      </c>
      <c r="F55" s="84">
        <f>DATA!F47</f>
        <v>327</v>
      </c>
      <c r="G55" s="104">
        <f t="shared" si="20"/>
        <v>66.149068322981364</v>
      </c>
      <c r="H55" s="84">
        <f>DATA!H47</f>
        <v>9</v>
      </c>
      <c r="I55" s="93">
        <f>DATA!I47</f>
        <v>7</v>
      </c>
      <c r="J55" s="84">
        <f>DATA!J47</f>
        <v>623</v>
      </c>
      <c r="K55" s="15">
        <f>DATA!K47</f>
        <v>145</v>
      </c>
      <c r="L55" s="8">
        <f t="shared" si="21"/>
        <v>23.274478330658106</v>
      </c>
      <c r="M55" s="60">
        <f>DATA!L47</f>
        <v>129</v>
      </c>
      <c r="N55" s="8">
        <f t="shared" si="22"/>
        <v>20.706260032102726</v>
      </c>
      <c r="O55" s="60">
        <f>DATA!M47</f>
        <v>349</v>
      </c>
      <c r="P55" s="8">
        <f t="shared" si="23"/>
        <v>56.019261637239168</v>
      </c>
      <c r="AE55" s="15"/>
      <c r="AF55" s="15"/>
      <c r="AG55" s="15"/>
      <c r="AH55" s="15"/>
      <c r="AI55" s="15"/>
      <c r="AJ55" s="15"/>
      <c r="AK55" s="15"/>
      <c r="AL55" s="15"/>
    </row>
    <row r="56" spans="1:38" x14ac:dyDescent="0.25">
      <c r="A56" s="84" t="s">
        <v>90</v>
      </c>
      <c r="B56" s="84" t="s">
        <v>8</v>
      </c>
      <c r="C56" s="139" t="str">
        <f>DATA!C48</f>
        <v>5 (Papenoo 2)</v>
      </c>
      <c r="D56" s="84">
        <f>DATA!D48</f>
        <v>974</v>
      </c>
      <c r="E56" s="84">
        <f>DATA!E48</f>
        <v>713</v>
      </c>
      <c r="F56" s="84">
        <f>DATA!F48</f>
        <v>261</v>
      </c>
      <c r="G56" s="104">
        <f t="shared" si="20"/>
        <v>73.203285420944567</v>
      </c>
      <c r="H56" s="84">
        <f>DATA!H48</f>
        <v>7</v>
      </c>
      <c r="I56" s="93">
        <f>DATA!I48</f>
        <v>7</v>
      </c>
      <c r="J56" s="84">
        <f>DATA!J48</f>
        <v>699</v>
      </c>
      <c r="K56" s="15">
        <f>DATA!K48</f>
        <v>163</v>
      </c>
      <c r="L56" s="8">
        <f t="shared" si="21"/>
        <v>23.319027181688128</v>
      </c>
      <c r="M56" s="60">
        <f>DATA!L48</f>
        <v>133</v>
      </c>
      <c r="N56" s="8">
        <f t="shared" si="22"/>
        <v>19.027181688125893</v>
      </c>
      <c r="O56" s="60">
        <f>DATA!M48</f>
        <v>403</v>
      </c>
      <c r="P56" s="8">
        <f t="shared" si="23"/>
        <v>57.653791130185979</v>
      </c>
      <c r="AE56" s="15"/>
      <c r="AF56" s="15"/>
      <c r="AG56" s="15"/>
      <c r="AH56" s="15"/>
      <c r="AI56" s="15"/>
      <c r="AJ56" s="15"/>
      <c r="AK56" s="15"/>
      <c r="AL56" s="15"/>
    </row>
    <row r="57" spans="1:38" x14ac:dyDescent="0.25">
      <c r="A57" s="84" t="s">
        <v>90</v>
      </c>
      <c r="B57" s="84" t="s">
        <v>8</v>
      </c>
      <c r="C57" s="139" t="str">
        <f>DATA!C49</f>
        <v>6 (Papenoo 3)</v>
      </c>
      <c r="D57" s="84">
        <f>DATA!D49</f>
        <v>941</v>
      </c>
      <c r="E57" s="84">
        <f>DATA!E49</f>
        <v>697</v>
      </c>
      <c r="F57" s="84">
        <f>DATA!F49</f>
        <v>244</v>
      </c>
      <c r="G57" s="104">
        <f t="shared" si="20"/>
        <v>74.070138150903304</v>
      </c>
      <c r="H57" s="84">
        <f>DATA!H49</f>
        <v>7</v>
      </c>
      <c r="I57" s="93">
        <f>DATA!I49</f>
        <v>3</v>
      </c>
      <c r="J57" s="84">
        <f>DATA!J49</f>
        <v>687</v>
      </c>
      <c r="K57" s="15">
        <f>DATA!K49</f>
        <v>186</v>
      </c>
      <c r="L57" s="8">
        <f t="shared" si="21"/>
        <v>27.074235807860266</v>
      </c>
      <c r="M57" s="60">
        <f>DATA!L49</f>
        <v>103</v>
      </c>
      <c r="N57" s="8">
        <f t="shared" si="22"/>
        <v>14.992721979621543</v>
      </c>
      <c r="O57" s="60">
        <f>DATA!M49</f>
        <v>398</v>
      </c>
      <c r="P57" s="8">
        <f t="shared" si="23"/>
        <v>57.933042212518195</v>
      </c>
      <c r="AE57" s="15"/>
      <c r="AF57" s="15"/>
      <c r="AG57" s="15"/>
      <c r="AH57" s="15"/>
      <c r="AI57" s="15"/>
      <c r="AJ57" s="15"/>
      <c r="AK57" s="15"/>
      <c r="AL57" s="15"/>
    </row>
    <row r="58" spans="1:38" x14ac:dyDescent="0.25">
      <c r="A58" s="84" t="s">
        <v>90</v>
      </c>
      <c r="B58" s="84" t="s">
        <v>8</v>
      </c>
      <c r="C58" s="139" t="str">
        <f>DATA!C50</f>
        <v>7 (Tiarei 1)</v>
      </c>
      <c r="D58" s="84">
        <f>DATA!D50</f>
        <v>1258</v>
      </c>
      <c r="E58" s="84">
        <f>DATA!E50</f>
        <v>788</v>
      </c>
      <c r="F58" s="84">
        <f>DATA!F50</f>
        <v>470</v>
      </c>
      <c r="G58" s="104">
        <f t="shared" si="20"/>
        <v>62.639109697933229</v>
      </c>
      <c r="H58" s="84">
        <f>DATA!H50</f>
        <v>3</v>
      </c>
      <c r="I58" s="93">
        <f>DATA!I50</f>
        <v>5</v>
      </c>
      <c r="J58" s="84">
        <f>DATA!J50</f>
        <v>780</v>
      </c>
      <c r="K58" s="15">
        <f>DATA!K50</f>
        <v>234</v>
      </c>
      <c r="L58" s="8">
        <f t="shared" si="21"/>
        <v>30</v>
      </c>
      <c r="M58" s="60">
        <f>DATA!L50</f>
        <v>220</v>
      </c>
      <c r="N58" s="8">
        <f t="shared" si="22"/>
        <v>28.205128205128204</v>
      </c>
      <c r="O58" s="60">
        <f>DATA!M50</f>
        <v>326</v>
      </c>
      <c r="P58" s="8">
        <f t="shared" si="23"/>
        <v>41.794871794871796</v>
      </c>
      <c r="AE58" s="15"/>
      <c r="AF58" s="15"/>
      <c r="AG58" s="15"/>
      <c r="AH58" s="15"/>
      <c r="AI58" s="15"/>
      <c r="AJ58" s="15"/>
      <c r="AK58" s="15"/>
      <c r="AL58" s="15"/>
    </row>
    <row r="59" spans="1:38" x14ac:dyDescent="0.25">
      <c r="A59" s="84" t="s">
        <v>90</v>
      </c>
      <c r="B59" s="84" t="s">
        <v>8</v>
      </c>
      <c r="C59" s="139" t="str">
        <f>DATA!C51</f>
        <v>8 (Tiarei 2)</v>
      </c>
      <c r="D59" s="84">
        <f>DATA!D51</f>
        <v>1227</v>
      </c>
      <c r="E59" s="84">
        <f>DATA!E51</f>
        <v>818</v>
      </c>
      <c r="F59" s="84">
        <f>DATA!F51</f>
        <v>409</v>
      </c>
      <c r="G59" s="104">
        <f t="shared" si="20"/>
        <v>66.666666666666657</v>
      </c>
      <c r="H59" s="84">
        <f>DATA!H51</f>
        <v>9</v>
      </c>
      <c r="I59" s="93">
        <f>DATA!I51</f>
        <v>5</v>
      </c>
      <c r="J59" s="84">
        <f>DATA!J51</f>
        <v>804</v>
      </c>
      <c r="K59" s="15">
        <f>DATA!K51</f>
        <v>147</v>
      </c>
      <c r="L59" s="8">
        <f t="shared" si="21"/>
        <v>18.28358208955224</v>
      </c>
      <c r="M59" s="60">
        <f>DATA!L51</f>
        <v>260</v>
      </c>
      <c r="N59" s="8">
        <f t="shared" si="22"/>
        <v>32.338308457711449</v>
      </c>
      <c r="O59" s="60">
        <f>DATA!M51</f>
        <v>397</v>
      </c>
      <c r="P59" s="8">
        <f t="shared" si="23"/>
        <v>49.378109452736318</v>
      </c>
      <c r="AE59" s="15"/>
      <c r="AF59" s="15"/>
      <c r="AG59" s="15"/>
      <c r="AH59" s="15"/>
      <c r="AI59" s="15"/>
      <c r="AJ59" s="15"/>
      <c r="AK59" s="15"/>
      <c r="AL59" s="15"/>
    </row>
    <row r="60" spans="1:38" x14ac:dyDescent="0.25">
      <c r="A60" s="11" t="s">
        <v>90</v>
      </c>
      <c r="B60" s="11" t="s">
        <v>29</v>
      </c>
      <c r="C60" s="26"/>
      <c r="D60" s="59">
        <f>SUM(D61:D73)</f>
        <v>11872</v>
      </c>
      <c r="E60" s="59">
        <f>SUM(E61:E73)</f>
        <v>6460</v>
      </c>
      <c r="F60" s="59">
        <f>D60-E60</f>
        <v>5412</v>
      </c>
      <c r="G60" s="13">
        <f>E60/D60*100</f>
        <v>54.413746630727765</v>
      </c>
      <c r="H60" s="59">
        <f t="shared" ref="H60" si="24">SUM(H61:H73)</f>
        <v>78</v>
      </c>
      <c r="I60" s="59">
        <f>SUM(I61:I73)</f>
        <v>43</v>
      </c>
      <c r="J60" s="63">
        <f>SUM(J61:J73)</f>
        <v>6339</v>
      </c>
      <c r="K60" s="59">
        <f>SUM(K61:K73)</f>
        <v>1206</v>
      </c>
      <c r="L60" s="57">
        <f>K60/$J60*100</f>
        <v>19.025082820634172</v>
      </c>
      <c r="M60" s="59">
        <f>SUM(M61:M73)</f>
        <v>1673</v>
      </c>
      <c r="N60" s="57">
        <f>M60/$J60*100</f>
        <v>26.392175421990849</v>
      </c>
      <c r="O60" s="59">
        <f>SUM(O61:O73)</f>
        <v>3460</v>
      </c>
      <c r="P60" s="57">
        <f>O60/$J60*100</f>
        <v>54.582741757374976</v>
      </c>
      <c r="AE60" s="15"/>
      <c r="AF60" s="15"/>
      <c r="AG60" s="15"/>
      <c r="AH60" s="15"/>
      <c r="AI60" s="15"/>
      <c r="AJ60" s="15"/>
      <c r="AK60" s="15"/>
      <c r="AL60" s="15"/>
    </row>
    <row r="61" spans="1:38" x14ac:dyDescent="0.25">
      <c r="A61" s="84" t="s">
        <v>90</v>
      </c>
      <c r="B61" s="84" t="s">
        <v>116</v>
      </c>
      <c r="C61" s="139">
        <f>DATA!C52</f>
        <v>1</v>
      </c>
      <c r="D61" s="84">
        <f>DATA!D52</f>
        <v>822</v>
      </c>
      <c r="E61" s="84">
        <f>DATA!E52</f>
        <v>430</v>
      </c>
      <c r="F61" s="84">
        <f>DATA!F52</f>
        <v>392</v>
      </c>
      <c r="G61" s="103">
        <f t="shared" ref="G61:G73" si="25">E61/D61*100</f>
        <v>52.311435523114355</v>
      </c>
      <c r="H61" s="84">
        <f>DATA!H52</f>
        <v>8</v>
      </c>
      <c r="I61" s="93">
        <f>DATA!I52</f>
        <v>4</v>
      </c>
      <c r="J61" s="84">
        <f>DATA!J52</f>
        <v>418</v>
      </c>
      <c r="K61" s="15">
        <f>DATA!K52</f>
        <v>80</v>
      </c>
      <c r="L61" s="8">
        <f t="shared" ref="L61:L73" si="26">K61/J61*100</f>
        <v>19.138755980861244</v>
      </c>
      <c r="M61" s="60">
        <f>DATA!L52</f>
        <v>104</v>
      </c>
      <c r="N61" s="8">
        <f t="shared" ref="N61:N73" si="27">M61/J61*100</f>
        <v>24.880382775119617</v>
      </c>
      <c r="O61" s="60">
        <f>DATA!M52</f>
        <v>234</v>
      </c>
      <c r="P61" s="8">
        <f t="shared" ref="P61:P73" si="28">O61/J61*100</f>
        <v>55.980861244019145</v>
      </c>
      <c r="AE61" s="15"/>
      <c r="AF61" s="15"/>
      <c r="AG61" s="15"/>
      <c r="AH61" s="15"/>
      <c r="AI61" s="15"/>
      <c r="AJ61" s="15"/>
      <c r="AK61" s="15"/>
      <c r="AL61" s="15"/>
    </row>
    <row r="62" spans="1:38" x14ac:dyDescent="0.25">
      <c r="A62" s="84" t="s">
        <v>90</v>
      </c>
      <c r="B62" s="84" t="s">
        <v>116</v>
      </c>
      <c r="C62" s="139">
        <f>DATA!C53</f>
        <v>2</v>
      </c>
      <c r="D62" s="84">
        <f>DATA!D53</f>
        <v>868</v>
      </c>
      <c r="E62" s="84">
        <f>DATA!E53</f>
        <v>492</v>
      </c>
      <c r="F62" s="84">
        <f>DATA!F53</f>
        <v>376</v>
      </c>
      <c r="G62" s="103">
        <f t="shared" si="25"/>
        <v>56.682027649769587</v>
      </c>
      <c r="H62" s="84">
        <f>DATA!H53</f>
        <v>5</v>
      </c>
      <c r="I62" s="93">
        <f>DATA!I53</f>
        <v>5</v>
      </c>
      <c r="J62" s="84">
        <f>DATA!J53</f>
        <v>482</v>
      </c>
      <c r="K62" s="15">
        <f>DATA!K53</f>
        <v>93</v>
      </c>
      <c r="L62" s="8">
        <f t="shared" si="26"/>
        <v>19.294605809128633</v>
      </c>
      <c r="M62" s="60">
        <f>DATA!L53</f>
        <v>143</v>
      </c>
      <c r="N62" s="8">
        <f t="shared" si="27"/>
        <v>29.668049792531122</v>
      </c>
      <c r="O62" s="60">
        <f>DATA!M53</f>
        <v>246</v>
      </c>
      <c r="P62" s="8">
        <f t="shared" si="28"/>
        <v>51.037344398340245</v>
      </c>
      <c r="AE62" s="15"/>
      <c r="AF62" s="15"/>
      <c r="AG62" s="15"/>
      <c r="AH62" s="15"/>
      <c r="AI62" s="15"/>
      <c r="AJ62" s="15"/>
      <c r="AK62" s="15"/>
      <c r="AL62" s="15"/>
    </row>
    <row r="63" spans="1:38" x14ac:dyDescent="0.25">
      <c r="A63" s="84" t="s">
        <v>90</v>
      </c>
      <c r="B63" s="84" t="s">
        <v>116</v>
      </c>
      <c r="C63" s="139">
        <f>DATA!C54</f>
        <v>3</v>
      </c>
      <c r="D63" s="84">
        <f>DATA!D54</f>
        <v>1087</v>
      </c>
      <c r="E63" s="84">
        <f>DATA!E54</f>
        <v>568</v>
      </c>
      <c r="F63" s="84">
        <f>DATA!F54</f>
        <v>519</v>
      </c>
      <c r="G63" s="103">
        <f t="shared" si="25"/>
        <v>52.253909843606259</v>
      </c>
      <c r="H63" s="84">
        <f>DATA!H54</f>
        <v>9</v>
      </c>
      <c r="I63" s="93">
        <f>DATA!I54</f>
        <v>4</v>
      </c>
      <c r="J63" s="84">
        <f>DATA!J54</f>
        <v>555</v>
      </c>
      <c r="K63" s="15">
        <f>DATA!K54</f>
        <v>132</v>
      </c>
      <c r="L63" s="8">
        <f t="shared" si="26"/>
        <v>23.783783783783786</v>
      </c>
      <c r="M63" s="60">
        <f>DATA!L54</f>
        <v>131</v>
      </c>
      <c r="N63" s="8">
        <f t="shared" si="27"/>
        <v>23.603603603603602</v>
      </c>
      <c r="O63" s="60">
        <f>DATA!M54</f>
        <v>292</v>
      </c>
      <c r="P63" s="8">
        <f t="shared" si="28"/>
        <v>52.612612612612608</v>
      </c>
      <c r="AE63" s="15"/>
      <c r="AF63" s="15"/>
      <c r="AG63" s="15"/>
      <c r="AH63" s="15"/>
      <c r="AI63" s="15"/>
      <c r="AJ63" s="15"/>
      <c r="AK63" s="15"/>
      <c r="AL63" s="15"/>
    </row>
    <row r="64" spans="1:38" x14ac:dyDescent="0.25">
      <c r="A64" s="84" t="s">
        <v>90</v>
      </c>
      <c r="B64" s="84" t="s">
        <v>116</v>
      </c>
      <c r="C64" s="139">
        <f>DATA!C55</f>
        <v>4</v>
      </c>
      <c r="D64" s="84">
        <f>DATA!D55</f>
        <v>1205</v>
      </c>
      <c r="E64" s="84">
        <f>DATA!E55</f>
        <v>660</v>
      </c>
      <c r="F64" s="84">
        <f>DATA!F55</f>
        <v>545</v>
      </c>
      <c r="G64" s="103">
        <f t="shared" si="25"/>
        <v>54.77178423236515</v>
      </c>
      <c r="H64" s="84">
        <f>DATA!H55</f>
        <v>8</v>
      </c>
      <c r="I64" s="93">
        <f>DATA!I55</f>
        <v>7</v>
      </c>
      <c r="J64" s="84">
        <f>DATA!J55</f>
        <v>645</v>
      </c>
      <c r="K64" s="15">
        <f>DATA!K55</f>
        <v>165</v>
      </c>
      <c r="L64" s="8">
        <f t="shared" si="26"/>
        <v>25.581395348837212</v>
      </c>
      <c r="M64" s="60">
        <f>DATA!L55</f>
        <v>145</v>
      </c>
      <c r="N64" s="8">
        <f t="shared" si="27"/>
        <v>22.480620155038761</v>
      </c>
      <c r="O64" s="60">
        <f>DATA!M55</f>
        <v>335</v>
      </c>
      <c r="P64" s="8">
        <f t="shared" si="28"/>
        <v>51.937984496124031</v>
      </c>
      <c r="AE64" s="15"/>
      <c r="AF64" s="15"/>
      <c r="AG64" s="15"/>
      <c r="AH64" s="15"/>
      <c r="AI64" s="15"/>
      <c r="AJ64" s="15"/>
      <c r="AK64" s="15"/>
      <c r="AL64" s="15"/>
    </row>
    <row r="65" spans="1:38" x14ac:dyDescent="0.25">
      <c r="A65" s="84" t="s">
        <v>90</v>
      </c>
      <c r="B65" s="84" t="s">
        <v>116</v>
      </c>
      <c r="C65" s="139">
        <f>DATA!C56</f>
        <v>5</v>
      </c>
      <c r="D65" s="84">
        <f>DATA!D56</f>
        <v>639</v>
      </c>
      <c r="E65" s="84">
        <f>DATA!E56</f>
        <v>305</v>
      </c>
      <c r="F65" s="84">
        <f>DATA!F56</f>
        <v>334</v>
      </c>
      <c r="G65" s="103">
        <f t="shared" si="25"/>
        <v>47.730829420970267</v>
      </c>
      <c r="H65" s="84">
        <f>DATA!H56</f>
        <v>3</v>
      </c>
      <c r="I65" s="93">
        <f>DATA!I56</f>
        <v>0</v>
      </c>
      <c r="J65" s="84">
        <f>DATA!J56</f>
        <v>302</v>
      </c>
      <c r="K65" s="15">
        <f>DATA!K56</f>
        <v>72</v>
      </c>
      <c r="L65" s="8">
        <f t="shared" si="26"/>
        <v>23.841059602649008</v>
      </c>
      <c r="M65" s="60">
        <f>DATA!L56</f>
        <v>60</v>
      </c>
      <c r="N65" s="8">
        <f t="shared" si="27"/>
        <v>19.867549668874172</v>
      </c>
      <c r="O65" s="60">
        <f>DATA!M56</f>
        <v>170</v>
      </c>
      <c r="P65" s="8">
        <f t="shared" si="28"/>
        <v>56.29139072847682</v>
      </c>
      <c r="AE65" s="15"/>
      <c r="AF65" s="15"/>
      <c r="AG65" s="15"/>
      <c r="AH65" s="15"/>
      <c r="AI65" s="15"/>
      <c r="AJ65" s="15"/>
      <c r="AK65" s="15"/>
      <c r="AL65" s="15"/>
    </row>
    <row r="66" spans="1:38" x14ac:dyDescent="0.25">
      <c r="A66" s="84" t="s">
        <v>90</v>
      </c>
      <c r="B66" s="84" t="s">
        <v>116</v>
      </c>
      <c r="C66" s="139">
        <f>DATA!C57</f>
        <v>6</v>
      </c>
      <c r="D66" s="84">
        <f>DATA!D57</f>
        <v>691</v>
      </c>
      <c r="E66" s="84">
        <f>DATA!E57</f>
        <v>394</v>
      </c>
      <c r="F66" s="84">
        <f>DATA!F57</f>
        <v>297</v>
      </c>
      <c r="G66" s="103">
        <f t="shared" si="25"/>
        <v>57.018813314037629</v>
      </c>
      <c r="H66" s="84">
        <f>DATA!H57</f>
        <v>4</v>
      </c>
      <c r="I66" s="93">
        <f>DATA!I57</f>
        <v>3</v>
      </c>
      <c r="J66" s="84">
        <f>DATA!J57</f>
        <v>387</v>
      </c>
      <c r="K66" s="15">
        <f>DATA!K57</f>
        <v>113</v>
      </c>
      <c r="L66" s="8">
        <f t="shared" si="26"/>
        <v>29.198966408268735</v>
      </c>
      <c r="M66" s="60">
        <f>DATA!L57</f>
        <v>97</v>
      </c>
      <c r="N66" s="8">
        <f t="shared" si="27"/>
        <v>25.064599483204137</v>
      </c>
      <c r="O66" s="60">
        <f>DATA!M57</f>
        <v>177</v>
      </c>
      <c r="P66" s="8">
        <f t="shared" si="28"/>
        <v>45.736434108527128</v>
      </c>
      <c r="AE66" s="15"/>
      <c r="AF66" s="15"/>
      <c r="AG66" s="15"/>
      <c r="AH66" s="15"/>
      <c r="AI66" s="15"/>
      <c r="AJ66" s="15"/>
      <c r="AK66" s="15"/>
      <c r="AL66" s="15"/>
    </row>
    <row r="67" spans="1:38" x14ac:dyDescent="0.25">
      <c r="A67" s="84" t="s">
        <v>90</v>
      </c>
      <c r="B67" s="84" t="s">
        <v>116</v>
      </c>
      <c r="C67" s="139">
        <f>DATA!C58</f>
        <v>7</v>
      </c>
      <c r="D67" s="84">
        <f>DATA!D58</f>
        <v>716</v>
      </c>
      <c r="E67" s="84">
        <f>DATA!E58</f>
        <v>378</v>
      </c>
      <c r="F67" s="84">
        <f>DATA!F58</f>
        <v>338</v>
      </c>
      <c r="G67" s="103">
        <f t="shared" si="25"/>
        <v>52.793296089385478</v>
      </c>
      <c r="H67" s="84">
        <f>DATA!H58</f>
        <v>6</v>
      </c>
      <c r="I67" s="93">
        <f>DATA!I58</f>
        <v>0</v>
      </c>
      <c r="J67" s="84">
        <f>DATA!J58</f>
        <v>372</v>
      </c>
      <c r="K67" s="15">
        <f>DATA!K58</f>
        <v>50</v>
      </c>
      <c r="L67" s="8">
        <f t="shared" si="26"/>
        <v>13.440860215053762</v>
      </c>
      <c r="M67" s="60">
        <f>DATA!L58</f>
        <v>91</v>
      </c>
      <c r="N67" s="8">
        <f t="shared" si="27"/>
        <v>24.462365591397848</v>
      </c>
      <c r="O67" s="60">
        <f>DATA!M58</f>
        <v>231</v>
      </c>
      <c r="P67" s="8">
        <f t="shared" si="28"/>
        <v>62.096774193548384</v>
      </c>
      <c r="AE67" s="15"/>
      <c r="AF67" s="15"/>
      <c r="AG67" s="15"/>
      <c r="AH67" s="15"/>
      <c r="AI67" s="15"/>
      <c r="AJ67" s="15"/>
      <c r="AK67" s="15"/>
      <c r="AL67" s="15"/>
    </row>
    <row r="68" spans="1:38" x14ac:dyDescent="0.25">
      <c r="A68" s="84" t="s">
        <v>90</v>
      </c>
      <c r="B68" s="84" t="s">
        <v>116</v>
      </c>
      <c r="C68" s="139">
        <f>DATA!C59</f>
        <v>8</v>
      </c>
      <c r="D68" s="84">
        <f>DATA!D59</f>
        <v>929</v>
      </c>
      <c r="E68" s="84">
        <f>DATA!E59</f>
        <v>567</v>
      </c>
      <c r="F68" s="84">
        <f>DATA!F59</f>
        <v>362</v>
      </c>
      <c r="G68" s="103">
        <f t="shared" si="25"/>
        <v>61.033369214208818</v>
      </c>
      <c r="H68" s="84">
        <f>DATA!H59</f>
        <v>4</v>
      </c>
      <c r="I68" s="93">
        <f>DATA!I59</f>
        <v>5</v>
      </c>
      <c r="J68" s="84">
        <f>DATA!J59</f>
        <v>558</v>
      </c>
      <c r="K68" s="15">
        <f>DATA!K59</f>
        <v>92</v>
      </c>
      <c r="L68" s="8">
        <f t="shared" si="26"/>
        <v>16.487455197132618</v>
      </c>
      <c r="M68" s="60">
        <f>DATA!L59</f>
        <v>206</v>
      </c>
      <c r="N68" s="8">
        <f t="shared" si="27"/>
        <v>36.917562724014338</v>
      </c>
      <c r="O68" s="60">
        <f>DATA!M59</f>
        <v>260</v>
      </c>
      <c r="P68" s="8">
        <f t="shared" si="28"/>
        <v>46.59498207885305</v>
      </c>
      <c r="AE68" s="15"/>
      <c r="AF68" s="15"/>
      <c r="AG68" s="15"/>
      <c r="AH68" s="15"/>
      <c r="AI68" s="15"/>
      <c r="AJ68" s="15"/>
      <c r="AK68" s="15"/>
      <c r="AL68" s="15"/>
    </row>
    <row r="69" spans="1:38" x14ac:dyDescent="0.25">
      <c r="A69" s="84" t="s">
        <v>90</v>
      </c>
      <c r="B69" s="84" t="s">
        <v>116</v>
      </c>
      <c r="C69" s="139">
        <f>DATA!C60</f>
        <v>9</v>
      </c>
      <c r="D69" s="84">
        <f>DATA!D60</f>
        <v>1070</v>
      </c>
      <c r="E69" s="84">
        <f>DATA!E60</f>
        <v>606</v>
      </c>
      <c r="F69" s="84">
        <f>DATA!F60</f>
        <v>464</v>
      </c>
      <c r="G69" s="103">
        <f t="shared" si="25"/>
        <v>56.635514018691588</v>
      </c>
      <c r="H69" s="84">
        <f>DATA!H60</f>
        <v>5</v>
      </c>
      <c r="I69" s="93">
        <f>DATA!I60</f>
        <v>5</v>
      </c>
      <c r="J69" s="84">
        <f>DATA!J60</f>
        <v>596</v>
      </c>
      <c r="K69" s="15">
        <f>DATA!K60</f>
        <v>120</v>
      </c>
      <c r="L69" s="8">
        <f t="shared" si="26"/>
        <v>20.134228187919462</v>
      </c>
      <c r="M69" s="60">
        <f>DATA!L60</f>
        <v>204</v>
      </c>
      <c r="N69" s="8">
        <f t="shared" si="27"/>
        <v>34.228187919463089</v>
      </c>
      <c r="O69" s="60">
        <f>DATA!M60</f>
        <v>272</v>
      </c>
      <c r="P69" s="8">
        <f t="shared" si="28"/>
        <v>45.63758389261745</v>
      </c>
      <c r="AE69" s="15"/>
      <c r="AF69" s="15"/>
      <c r="AG69" s="15"/>
      <c r="AH69" s="15"/>
      <c r="AI69" s="15"/>
      <c r="AJ69" s="15"/>
      <c r="AK69" s="15"/>
      <c r="AL69" s="15"/>
    </row>
    <row r="70" spans="1:38" x14ac:dyDescent="0.25">
      <c r="A70" s="84" t="s">
        <v>90</v>
      </c>
      <c r="B70" s="84" t="s">
        <v>116</v>
      </c>
      <c r="C70" s="139">
        <f>DATA!C61</f>
        <v>10</v>
      </c>
      <c r="D70" s="84">
        <f>DATA!D61</f>
        <v>1200</v>
      </c>
      <c r="E70" s="84">
        <f>DATA!E61</f>
        <v>645</v>
      </c>
      <c r="F70" s="84">
        <f>DATA!F61</f>
        <v>555</v>
      </c>
      <c r="G70" s="103">
        <f t="shared" si="25"/>
        <v>53.75</v>
      </c>
      <c r="H70" s="84">
        <f>DATA!H61</f>
        <v>8</v>
      </c>
      <c r="I70" s="93">
        <f>DATA!I61</f>
        <v>4</v>
      </c>
      <c r="J70" s="84">
        <f>DATA!J61</f>
        <v>633</v>
      </c>
      <c r="K70" s="15">
        <f>DATA!K61</f>
        <v>64</v>
      </c>
      <c r="L70" s="8">
        <f t="shared" si="26"/>
        <v>10.110584518167457</v>
      </c>
      <c r="M70" s="60">
        <f>DATA!L61</f>
        <v>111</v>
      </c>
      <c r="N70" s="8">
        <f t="shared" si="27"/>
        <v>17.535545023696685</v>
      </c>
      <c r="O70" s="60">
        <f>DATA!M61</f>
        <v>458</v>
      </c>
      <c r="P70" s="8">
        <f t="shared" si="28"/>
        <v>72.353870458135859</v>
      </c>
      <c r="AE70" s="15"/>
      <c r="AF70" s="15"/>
      <c r="AG70" s="15"/>
      <c r="AH70" s="15"/>
      <c r="AI70" s="15"/>
      <c r="AJ70" s="15"/>
      <c r="AK70" s="15"/>
      <c r="AL70" s="15"/>
    </row>
    <row r="71" spans="1:38" x14ac:dyDescent="0.25">
      <c r="A71" s="84" t="s">
        <v>90</v>
      </c>
      <c r="B71" s="84" t="s">
        <v>116</v>
      </c>
      <c r="C71" s="139">
        <f>DATA!C62</f>
        <v>11</v>
      </c>
      <c r="D71" s="84">
        <f>DATA!D62</f>
        <v>1018</v>
      </c>
      <c r="E71" s="84">
        <f>DATA!E62</f>
        <v>507</v>
      </c>
      <c r="F71" s="84">
        <f>DATA!F62</f>
        <v>511</v>
      </c>
      <c r="G71" s="103">
        <f t="shared" si="25"/>
        <v>49.803536345776031</v>
      </c>
      <c r="H71" s="84">
        <f>DATA!H62</f>
        <v>9</v>
      </c>
      <c r="I71" s="93">
        <f>DATA!I62</f>
        <v>2</v>
      </c>
      <c r="J71" s="84">
        <f>DATA!J62</f>
        <v>496</v>
      </c>
      <c r="K71" s="15">
        <f>DATA!K62</f>
        <v>51</v>
      </c>
      <c r="L71" s="8">
        <f t="shared" si="26"/>
        <v>10.28225806451613</v>
      </c>
      <c r="M71" s="60">
        <f>DATA!L62</f>
        <v>73</v>
      </c>
      <c r="N71" s="8">
        <f t="shared" si="27"/>
        <v>14.717741935483872</v>
      </c>
      <c r="O71" s="60">
        <f>DATA!M62</f>
        <v>372</v>
      </c>
      <c r="P71" s="8">
        <f t="shared" si="28"/>
        <v>75</v>
      </c>
      <c r="AE71" s="15"/>
      <c r="AF71" s="15"/>
      <c r="AG71" s="15"/>
      <c r="AH71" s="15"/>
      <c r="AI71" s="15"/>
      <c r="AJ71" s="15"/>
      <c r="AK71" s="15"/>
      <c r="AL71" s="15"/>
    </row>
    <row r="72" spans="1:38" x14ac:dyDescent="0.25">
      <c r="A72" s="84" t="s">
        <v>90</v>
      </c>
      <c r="B72" s="84" t="s">
        <v>116</v>
      </c>
      <c r="C72" s="139">
        <f>DATA!C63</f>
        <v>12</v>
      </c>
      <c r="D72" s="84">
        <f>DATA!D63</f>
        <v>727</v>
      </c>
      <c r="E72" s="84">
        <f>DATA!E63</f>
        <v>383</v>
      </c>
      <c r="F72" s="84">
        <f>DATA!F63</f>
        <v>344</v>
      </c>
      <c r="G72" s="103">
        <f t="shared" si="25"/>
        <v>52.68225584594223</v>
      </c>
      <c r="H72" s="84">
        <f>DATA!H63</f>
        <v>4</v>
      </c>
      <c r="I72" s="93">
        <f>DATA!I63</f>
        <v>3</v>
      </c>
      <c r="J72" s="84">
        <f>DATA!J63</f>
        <v>376</v>
      </c>
      <c r="K72" s="15">
        <f>DATA!K63</f>
        <v>72</v>
      </c>
      <c r="L72" s="8">
        <f t="shared" si="26"/>
        <v>19.148936170212767</v>
      </c>
      <c r="M72" s="60">
        <f>DATA!L63</f>
        <v>84</v>
      </c>
      <c r="N72" s="8">
        <f t="shared" si="27"/>
        <v>22.340425531914892</v>
      </c>
      <c r="O72" s="60">
        <f>DATA!M63</f>
        <v>220</v>
      </c>
      <c r="P72" s="8">
        <f t="shared" si="28"/>
        <v>58.51063829787234</v>
      </c>
      <c r="AE72" s="15"/>
      <c r="AF72" s="15"/>
      <c r="AG72" s="15"/>
      <c r="AH72" s="15"/>
      <c r="AI72" s="15"/>
      <c r="AJ72" s="15"/>
      <c r="AK72" s="15"/>
      <c r="AL72" s="15"/>
    </row>
    <row r="73" spans="1:38" x14ac:dyDescent="0.25">
      <c r="A73" s="84" t="s">
        <v>90</v>
      </c>
      <c r="B73" s="84" t="s">
        <v>116</v>
      </c>
      <c r="C73" s="139">
        <f>DATA!C64</f>
        <v>13</v>
      </c>
      <c r="D73" s="84">
        <f>DATA!D64</f>
        <v>900</v>
      </c>
      <c r="E73" s="84">
        <f>DATA!E64</f>
        <v>525</v>
      </c>
      <c r="F73" s="84">
        <f>DATA!F64</f>
        <v>375</v>
      </c>
      <c r="G73" s="103">
        <f t="shared" si="25"/>
        <v>58.333333333333336</v>
      </c>
      <c r="H73" s="84">
        <f>DATA!H64</f>
        <v>5</v>
      </c>
      <c r="I73" s="93">
        <f>DATA!I64</f>
        <v>1</v>
      </c>
      <c r="J73" s="84">
        <f>DATA!J64</f>
        <v>519</v>
      </c>
      <c r="K73" s="15">
        <f>DATA!K64</f>
        <v>102</v>
      </c>
      <c r="L73" s="8">
        <f t="shared" si="26"/>
        <v>19.653179190751445</v>
      </c>
      <c r="M73" s="60">
        <f>DATA!L64</f>
        <v>224</v>
      </c>
      <c r="N73" s="8">
        <f t="shared" si="27"/>
        <v>43.159922928709058</v>
      </c>
      <c r="O73" s="60">
        <f>DATA!M64</f>
        <v>193</v>
      </c>
      <c r="P73" s="8">
        <f t="shared" si="28"/>
        <v>37.186897880539497</v>
      </c>
      <c r="AE73" s="15"/>
      <c r="AF73" s="15"/>
      <c r="AG73" s="15"/>
      <c r="AH73" s="15"/>
      <c r="AI73" s="15"/>
      <c r="AJ73" s="15"/>
      <c r="AK73" s="15"/>
      <c r="AL73" s="15"/>
    </row>
    <row r="74" spans="1:38" x14ac:dyDescent="0.25">
      <c r="A74" s="11" t="s">
        <v>90</v>
      </c>
      <c r="B74" s="11" t="s">
        <v>30</v>
      </c>
      <c r="C74" s="26"/>
      <c r="D74" s="59">
        <f>SUM(D75:D82)</f>
        <v>9348</v>
      </c>
      <c r="E74" s="59">
        <f>SUM(E75:E82)</f>
        <v>6129</v>
      </c>
      <c r="F74" s="59">
        <f>D74-E74</f>
        <v>3219</v>
      </c>
      <c r="G74" s="13">
        <f>E74/D74*100</f>
        <v>65.564826700898593</v>
      </c>
      <c r="H74" s="59">
        <f t="shared" ref="H74" si="29">SUM(H75:H82)</f>
        <v>94</v>
      </c>
      <c r="I74" s="59">
        <f>SUM(I75:I82)</f>
        <v>64</v>
      </c>
      <c r="J74" s="63">
        <f>SUM(J75:J82)</f>
        <v>5971</v>
      </c>
      <c r="K74" s="59">
        <f>SUM(K75:K82)</f>
        <v>1723</v>
      </c>
      <c r="L74" s="57">
        <f>K74/$J74*100</f>
        <v>28.856138000334951</v>
      </c>
      <c r="M74" s="59">
        <f>SUM(M75:M82)</f>
        <v>1279</v>
      </c>
      <c r="N74" s="57">
        <f>M74/$J74*100</f>
        <v>21.420197621838888</v>
      </c>
      <c r="O74" s="59">
        <f>SUM(O75:O82)</f>
        <v>2969</v>
      </c>
      <c r="P74" s="57">
        <f>O74/$J74*100</f>
        <v>49.723664377826161</v>
      </c>
      <c r="AE74" s="15"/>
      <c r="AF74" s="15"/>
      <c r="AG74" s="15"/>
      <c r="AH74" s="15"/>
      <c r="AI74" s="15"/>
      <c r="AJ74" s="15"/>
      <c r="AK74" s="15"/>
      <c r="AL74" s="15"/>
    </row>
    <row r="75" spans="1:38" s="15" customFormat="1" x14ac:dyDescent="0.25">
      <c r="A75" s="84" t="s">
        <v>90</v>
      </c>
      <c r="B75" s="84" t="s">
        <v>117</v>
      </c>
      <c r="C75" s="139">
        <f>DATA!C65</f>
        <v>1</v>
      </c>
      <c r="D75" s="84">
        <f>DATA!D65</f>
        <v>1006</v>
      </c>
      <c r="E75" s="84">
        <f>DATA!E65</f>
        <v>598</v>
      </c>
      <c r="F75" s="84">
        <f>DATA!F65</f>
        <v>408</v>
      </c>
      <c r="G75" s="103">
        <f t="shared" ref="G75:G82" si="30">E75/D75*100</f>
        <v>59.443339960238575</v>
      </c>
      <c r="H75" s="84">
        <f>DATA!H65</f>
        <v>27</v>
      </c>
      <c r="I75" s="93">
        <f>DATA!I65</f>
        <v>6</v>
      </c>
      <c r="J75" s="84">
        <f>DATA!J65</f>
        <v>565</v>
      </c>
      <c r="K75" s="15">
        <f>DATA!K65</f>
        <v>146</v>
      </c>
      <c r="L75" s="38">
        <f t="shared" ref="L75:L82" si="31">K75/J75*100</f>
        <v>25.840707964601773</v>
      </c>
      <c r="M75" s="77">
        <f>DATA!L65</f>
        <v>110</v>
      </c>
      <c r="N75" s="38">
        <f t="shared" ref="N75:N82" si="32">M75/J75*100</f>
        <v>19.469026548672566</v>
      </c>
      <c r="O75" s="77">
        <f>DATA!M65</f>
        <v>309</v>
      </c>
      <c r="P75" s="38">
        <f t="shared" ref="P75:P82" si="33">O75/J75*100</f>
        <v>54.690265486725664</v>
      </c>
    </row>
    <row r="76" spans="1:38" s="15" customFormat="1" x14ac:dyDescent="0.25">
      <c r="A76" s="84" t="s">
        <v>90</v>
      </c>
      <c r="B76" s="84" t="s">
        <v>117</v>
      </c>
      <c r="C76" s="139">
        <f>DATA!C66</f>
        <v>2</v>
      </c>
      <c r="D76" s="84">
        <f>DATA!D66</f>
        <v>1328</v>
      </c>
      <c r="E76" s="84">
        <f>DATA!E66</f>
        <v>836</v>
      </c>
      <c r="F76" s="84">
        <f>DATA!F66</f>
        <v>492</v>
      </c>
      <c r="G76" s="103">
        <f t="shared" si="30"/>
        <v>62.951807228915655</v>
      </c>
      <c r="H76" s="84">
        <f>DATA!H66</f>
        <v>10</v>
      </c>
      <c r="I76" s="93">
        <f>DATA!I66</f>
        <v>10</v>
      </c>
      <c r="J76" s="84">
        <f>DATA!J66</f>
        <v>816</v>
      </c>
      <c r="K76" s="15">
        <f>DATA!K66</f>
        <v>245</v>
      </c>
      <c r="L76" s="38">
        <f t="shared" si="31"/>
        <v>30.024509803921568</v>
      </c>
      <c r="M76" s="77">
        <f>DATA!L66</f>
        <v>169</v>
      </c>
      <c r="N76" s="38">
        <f t="shared" si="32"/>
        <v>20.71078431372549</v>
      </c>
      <c r="O76" s="77">
        <f>DATA!M66</f>
        <v>402</v>
      </c>
      <c r="P76" s="38">
        <f t="shared" si="33"/>
        <v>49.264705882352942</v>
      </c>
    </row>
    <row r="77" spans="1:38" s="15" customFormat="1" x14ac:dyDescent="0.25">
      <c r="A77" s="84" t="s">
        <v>90</v>
      </c>
      <c r="B77" s="84" t="s">
        <v>117</v>
      </c>
      <c r="C77" s="139">
        <f>DATA!C67</f>
        <v>3</v>
      </c>
      <c r="D77" s="84">
        <f>DATA!D67</f>
        <v>1164</v>
      </c>
      <c r="E77" s="84">
        <f>DATA!E67</f>
        <v>773</v>
      </c>
      <c r="F77" s="84">
        <f>DATA!F67</f>
        <v>391</v>
      </c>
      <c r="G77" s="103">
        <f t="shared" si="30"/>
        <v>66.408934707903782</v>
      </c>
      <c r="H77" s="84">
        <f>DATA!H67</f>
        <v>6</v>
      </c>
      <c r="I77" s="93">
        <f>DATA!I67</f>
        <v>8</v>
      </c>
      <c r="J77" s="84">
        <f>DATA!J67</f>
        <v>759</v>
      </c>
      <c r="K77" s="15">
        <f>DATA!K67</f>
        <v>233</v>
      </c>
      <c r="L77" s="38">
        <f t="shared" si="31"/>
        <v>30.698287220026348</v>
      </c>
      <c r="M77" s="77">
        <f>DATA!L67</f>
        <v>206</v>
      </c>
      <c r="N77" s="38">
        <f t="shared" si="32"/>
        <v>27.140974967061926</v>
      </c>
      <c r="O77" s="77">
        <f>DATA!M67</f>
        <v>320</v>
      </c>
      <c r="P77" s="38">
        <f t="shared" si="33"/>
        <v>42.160737812911727</v>
      </c>
    </row>
    <row r="78" spans="1:38" s="15" customFormat="1" x14ac:dyDescent="0.25">
      <c r="A78" s="84" t="s">
        <v>90</v>
      </c>
      <c r="B78" s="84" t="s">
        <v>117</v>
      </c>
      <c r="C78" s="139">
        <f>DATA!C68</f>
        <v>4</v>
      </c>
      <c r="D78" s="84">
        <f>DATA!D68</f>
        <v>1373</v>
      </c>
      <c r="E78" s="84">
        <f>DATA!E68</f>
        <v>950</v>
      </c>
      <c r="F78" s="84">
        <f>DATA!F68</f>
        <v>423</v>
      </c>
      <c r="G78" s="103">
        <f t="shared" si="30"/>
        <v>69.191551347414432</v>
      </c>
      <c r="H78" s="84">
        <f>DATA!H68</f>
        <v>14</v>
      </c>
      <c r="I78" s="93">
        <f>DATA!I68</f>
        <v>6</v>
      </c>
      <c r="J78" s="84">
        <f>DATA!J68</f>
        <v>930</v>
      </c>
      <c r="K78" s="15">
        <f>DATA!K68</f>
        <v>255</v>
      </c>
      <c r="L78" s="38">
        <f t="shared" si="31"/>
        <v>27.419354838709676</v>
      </c>
      <c r="M78" s="77">
        <f>DATA!L68</f>
        <v>149</v>
      </c>
      <c r="N78" s="38">
        <f t="shared" si="32"/>
        <v>16.021505376344088</v>
      </c>
      <c r="O78" s="77">
        <f>DATA!M68</f>
        <v>526</v>
      </c>
      <c r="P78" s="38">
        <f t="shared" si="33"/>
        <v>56.559139784946233</v>
      </c>
    </row>
    <row r="79" spans="1:38" s="15" customFormat="1" x14ac:dyDescent="0.25">
      <c r="A79" s="84" t="s">
        <v>90</v>
      </c>
      <c r="B79" s="84" t="s">
        <v>117</v>
      </c>
      <c r="C79" s="139">
        <f>DATA!C69</f>
        <v>5</v>
      </c>
      <c r="D79" s="84">
        <f>DATA!D69</f>
        <v>1153</v>
      </c>
      <c r="E79" s="84">
        <f>DATA!E69</f>
        <v>761</v>
      </c>
      <c r="F79" s="84">
        <f>DATA!F69</f>
        <v>392</v>
      </c>
      <c r="G79" s="103">
        <f t="shared" si="30"/>
        <v>66.001734605377266</v>
      </c>
      <c r="H79" s="84">
        <f>DATA!H69</f>
        <v>8</v>
      </c>
      <c r="I79" s="93">
        <f>DATA!I69</f>
        <v>8</v>
      </c>
      <c r="J79" s="84">
        <f>DATA!J69</f>
        <v>745</v>
      </c>
      <c r="K79" s="15">
        <f>DATA!K69</f>
        <v>222</v>
      </c>
      <c r="L79" s="38">
        <f t="shared" si="31"/>
        <v>29.798657718120808</v>
      </c>
      <c r="M79" s="77">
        <f>DATA!L69</f>
        <v>184</v>
      </c>
      <c r="N79" s="38">
        <f t="shared" si="32"/>
        <v>24.697986577181208</v>
      </c>
      <c r="O79" s="77">
        <f>DATA!M69</f>
        <v>339</v>
      </c>
      <c r="P79" s="38">
        <f t="shared" si="33"/>
        <v>45.503355704697981</v>
      </c>
    </row>
    <row r="80" spans="1:38" s="15" customFormat="1" x14ac:dyDescent="0.25">
      <c r="A80" s="84" t="s">
        <v>90</v>
      </c>
      <c r="B80" s="84" t="s">
        <v>117</v>
      </c>
      <c r="C80" s="139">
        <f>DATA!C70</f>
        <v>6</v>
      </c>
      <c r="D80" s="84">
        <f>DATA!D70</f>
        <v>1219</v>
      </c>
      <c r="E80" s="84">
        <f>DATA!E70</f>
        <v>781</v>
      </c>
      <c r="F80" s="84">
        <f>DATA!F70</f>
        <v>438</v>
      </c>
      <c r="G80" s="103">
        <f t="shared" si="30"/>
        <v>64.068908941755538</v>
      </c>
      <c r="H80" s="84">
        <f>DATA!H70</f>
        <v>11</v>
      </c>
      <c r="I80" s="93">
        <f>DATA!I70</f>
        <v>7</v>
      </c>
      <c r="J80" s="84">
        <f>DATA!J70</f>
        <v>763</v>
      </c>
      <c r="K80" s="15">
        <f>DATA!K70</f>
        <v>195</v>
      </c>
      <c r="L80" s="38">
        <f t="shared" si="31"/>
        <v>25.557011795543904</v>
      </c>
      <c r="M80" s="77">
        <f>DATA!L70</f>
        <v>187</v>
      </c>
      <c r="N80" s="38">
        <f t="shared" si="32"/>
        <v>24.508519003931848</v>
      </c>
      <c r="O80" s="77">
        <f>DATA!M70</f>
        <v>381</v>
      </c>
      <c r="P80" s="38">
        <f t="shared" si="33"/>
        <v>49.934469200524248</v>
      </c>
    </row>
    <row r="81" spans="1:32" s="15" customFormat="1" x14ac:dyDescent="0.25">
      <c r="A81" s="84" t="s">
        <v>90</v>
      </c>
      <c r="B81" s="84" t="s">
        <v>117</v>
      </c>
      <c r="C81" s="139">
        <f>DATA!C71</f>
        <v>7</v>
      </c>
      <c r="D81" s="84">
        <f>DATA!D71</f>
        <v>1109</v>
      </c>
      <c r="E81" s="84">
        <f>DATA!E71</f>
        <v>719</v>
      </c>
      <c r="F81" s="84">
        <f>DATA!F71</f>
        <v>390</v>
      </c>
      <c r="G81" s="103">
        <f t="shared" si="30"/>
        <v>64.833183047790797</v>
      </c>
      <c r="H81" s="84">
        <f>DATA!H71</f>
        <v>12</v>
      </c>
      <c r="I81" s="93">
        <f>DATA!I71</f>
        <v>12</v>
      </c>
      <c r="J81" s="84">
        <f>DATA!J71</f>
        <v>695</v>
      </c>
      <c r="K81" s="15">
        <f>DATA!K71</f>
        <v>187</v>
      </c>
      <c r="L81" s="38">
        <f t="shared" si="31"/>
        <v>26.906474820143885</v>
      </c>
      <c r="M81" s="77">
        <f>DATA!L71</f>
        <v>145</v>
      </c>
      <c r="N81" s="38">
        <f t="shared" si="32"/>
        <v>20.863309352517987</v>
      </c>
      <c r="O81" s="77">
        <f>DATA!M71</f>
        <v>363</v>
      </c>
      <c r="P81" s="38">
        <f t="shared" si="33"/>
        <v>52.230215827338135</v>
      </c>
    </row>
    <row r="82" spans="1:32" s="15" customFormat="1" x14ac:dyDescent="0.25">
      <c r="A82" s="84" t="s">
        <v>90</v>
      </c>
      <c r="B82" s="84" t="s">
        <v>117</v>
      </c>
      <c r="C82" s="139">
        <f>DATA!C72</f>
        <v>8</v>
      </c>
      <c r="D82" s="84">
        <f>DATA!D72</f>
        <v>996</v>
      </c>
      <c r="E82" s="84">
        <f>DATA!E72</f>
        <v>711</v>
      </c>
      <c r="F82" s="84">
        <f>DATA!F72</f>
        <v>285</v>
      </c>
      <c r="G82" s="103">
        <f t="shared" si="30"/>
        <v>71.385542168674704</v>
      </c>
      <c r="H82" s="84">
        <f>DATA!H72</f>
        <v>6</v>
      </c>
      <c r="I82" s="93">
        <f>DATA!I72</f>
        <v>7</v>
      </c>
      <c r="J82" s="84">
        <f>DATA!J72</f>
        <v>698</v>
      </c>
      <c r="K82" s="15">
        <f>DATA!K72</f>
        <v>240</v>
      </c>
      <c r="L82" s="38">
        <f t="shared" si="31"/>
        <v>34.383954154727789</v>
      </c>
      <c r="M82" s="77">
        <f>DATA!L72</f>
        <v>129</v>
      </c>
      <c r="N82" s="38">
        <f t="shared" si="32"/>
        <v>18.48137535816619</v>
      </c>
      <c r="O82" s="77">
        <f>DATA!M72</f>
        <v>329</v>
      </c>
      <c r="P82" s="38">
        <f t="shared" si="33"/>
        <v>47.134670487106014</v>
      </c>
    </row>
    <row r="83" spans="1:32" x14ac:dyDescent="0.25">
      <c r="A83" s="11" t="s">
        <v>90</v>
      </c>
      <c r="B83" s="11" t="s">
        <v>31</v>
      </c>
      <c r="C83" s="26"/>
      <c r="D83" s="59">
        <f>SUM(D84:D90)</f>
        <v>8731</v>
      </c>
      <c r="E83" s="59">
        <f>SUM(E84:E90)</f>
        <v>5380</v>
      </c>
      <c r="F83" s="59">
        <f>D83-E83</f>
        <v>3351</v>
      </c>
      <c r="G83" s="13">
        <f>E83/D83*100</f>
        <v>61.619516664757754</v>
      </c>
      <c r="H83" s="59">
        <f t="shared" ref="H83" si="34">SUM(H84:H90)</f>
        <v>53</v>
      </c>
      <c r="I83" s="59">
        <f>SUM(I84:I90)</f>
        <v>37</v>
      </c>
      <c r="J83" s="63">
        <f>SUM(J84:J90)</f>
        <v>5290</v>
      </c>
      <c r="K83" s="59">
        <f>SUM(K84:K90)</f>
        <v>1272</v>
      </c>
      <c r="L83" s="57">
        <f>K83/$J83*100</f>
        <v>24.045368620037806</v>
      </c>
      <c r="M83" s="59">
        <f>SUM(M84:M90)</f>
        <v>1397</v>
      </c>
      <c r="N83" s="57">
        <f>M83/$J83*100</f>
        <v>26.408317580340263</v>
      </c>
      <c r="O83" s="59">
        <f>SUM(O84:O90)</f>
        <v>2621</v>
      </c>
      <c r="P83" s="57">
        <f>O83/$J83*100</f>
        <v>49.546313799621927</v>
      </c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1:32" x14ac:dyDescent="0.25">
      <c r="A84" s="84" t="s">
        <v>90</v>
      </c>
      <c r="B84" s="84" t="s">
        <v>9</v>
      </c>
      <c r="C84" s="139">
        <f>DATA!C73</f>
        <v>1</v>
      </c>
      <c r="D84" s="84">
        <f>DATA!D73</f>
        <v>1138</v>
      </c>
      <c r="E84" s="84">
        <f>DATA!E73</f>
        <v>771</v>
      </c>
      <c r="F84" s="84">
        <f>DATA!F73</f>
        <v>367</v>
      </c>
      <c r="G84" s="103">
        <f t="shared" ref="G84:G90" si="35">E84/D84*100</f>
        <v>67.750439367311074</v>
      </c>
      <c r="H84" s="84">
        <f>DATA!H73</f>
        <v>8</v>
      </c>
      <c r="I84" s="93">
        <f>DATA!I73</f>
        <v>2</v>
      </c>
      <c r="J84" s="84">
        <f>DATA!J73</f>
        <v>761</v>
      </c>
      <c r="K84" s="15">
        <f>DATA!K73</f>
        <v>136</v>
      </c>
      <c r="L84" s="8">
        <f t="shared" ref="L84:L90" si="36">K84/J84*100</f>
        <v>17.871222076215506</v>
      </c>
      <c r="M84" s="60">
        <f>DATA!L73</f>
        <v>258</v>
      </c>
      <c r="N84" s="8">
        <f t="shared" ref="N84:N90" si="37">M84/J84*100</f>
        <v>33.902759526938233</v>
      </c>
      <c r="O84" s="60">
        <f>DATA!M73</f>
        <v>367</v>
      </c>
      <c r="P84" s="8">
        <f t="shared" ref="P84:P90" si="38">O84/J84*100</f>
        <v>48.226018396846257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1:32" x14ac:dyDescent="0.25">
      <c r="A85" s="84" t="s">
        <v>90</v>
      </c>
      <c r="B85" s="84" t="s">
        <v>9</v>
      </c>
      <c r="C85" s="139">
        <f>DATA!C74</f>
        <v>2</v>
      </c>
      <c r="D85" s="84">
        <f>DATA!D74</f>
        <v>1129</v>
      </c>
      <c r="E85" s="84">
        <f>DATA!E74</f>
        <v>686</v>
      </c>
      <c r="F85" s="84">
        <f>DATA!F74</f>
        <v>443</v>
      </c>
      <c r="G85" s="103">
        <f t="shared" si="35"/>
        <v>60.761736049601424</v>
      </c>
      <c r="H85" s="84">
        <f>DATA!H74</f>
        <v>4</v>
      </c>
      <c r="I85" s="93">
        <f>DATA!I74</f>
        <v>8</v>
      </c>
      <c r="J85" s="84">
        <f>DATA!J74</f>
        <v>674</v>
      </c>
      <c r="K85" s="15">
        <f>DATA!K74</f>
        <v>157</v>
      </c>
      <c r="L85" s="8">
        <f t="shared" si="36"/>
        <v>23.293768545994066</v>
      </c>
      <c r="M85" s="60">
        <f>DATA!L74</f>
        <v>164</v>
      </c>
      <c r="N85" s="8">
        <f t="shared" si="37"/>
        <v>24.332344213649851</v>
      </c>
      <c r="O85" s="60">
        <f>DATA!M74</f>
        <v>353</v>
      </c>
      <c r="P85" s="8">
        <f t="shared" si="38"/>
        <v>52.37388724035609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1:32" x14ac:dyDescent="0.25">
      <c r="A86" s="84" t="s">
        <v>90</v>
      </c>
      <c r="B86" s="84" t="s">
        <v>9</v>
      </c>
      <c r="C86" s="139">
        <f>DATA!C75</f>
        <v>3</v>
      </c>
      <c r="D86" s="84">
        <f>DATA!D75</f>
        <v>1211</v>
      </c>
      <c r="E86" s="84">
        <f>DATA!E75</f>
        <v>770</v>
      </c>
      <c r="F86" s="84">
        <f>DATA!F75</f>
        <v>441</v>
      </c>
      <c r="G86" s="103">
        <f t="shared" si="35"/>
        <v>63.583815028901739</v>
      </c>
      <c r="H86" s="84">
        <f>DATA!H75</f>
        <v>10</v>
      </c>
      <c r="I86" s="93">
        <f>DATA!I75</f>
        <v>5</v>
      </c>
      <c r="J86" s="84">
        <f>DATA!J75</f>
        <v>755</v>
      </c>
      <c r="K86" s="15">
        <f>DATA!K75</f>
        <v>150</v>
      </c>
      <c r="L86" s="8">
        <f t="shared" si="36"/>
        <v>19.867549668874172</v>
      </c>
      <c r="M86" s="60">
        <f>DATA!L75</f>
        <v>228</v>
      </c>
      <c r="N86" s="8">
        <f t="shared" si="37"/>
        <v>30.198675496688743</v>
      </c>
      <c r="O86" s="60">
        <f>DATA!M75</f>
        <v>377</v>
      </c>
      <c r="P86" s="8">
        <f t="shared" si="38"/>
        <v>49.933774834437081</v>
      </c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1:32" x14ac:dyDescent="0.25">
      <c r="A87" s="84" t="s">
        <v>90</v>
      </c>
      <c r="B87" s="84" t="s">
        <v>9</v>
      </c>
      <c r="C87" s="139">
        <f>DATA!C76</f>
        <v>4</v>
      </c>
      <c r="D87" s="84">
        <f>DATA!D76</f>
        <v>1591</v>
      </c>
      <c r="E87" s="84">
        <f>DATA!E76</f>
        <v>1001</v>
      </c>
      <c r="F87" s="84">
        <f>DATA!F76</f>
        <v>590</v>
      </c>
      <c r="G87" s="103">
        <f t="shared" si="35"/>
        <v>62.916404776869896</v>
      </c>
      <c r="H87" s="84">
        <f>DATA!H76</f>
        <v>9</v>
      </c>
      <c r="I87" s="93">
        <f>DATA!I76</f>
        <v>8</v>
      </c>
      <c r="J87" s="84">
        <f>DATA!J76</f>
        <v>984</v>
      </c>
      <c r="K87" s="15">
        <f>DATA!K76</f>
        <v>293</v>
      </c>
      <c r="L87" s="8">
        <f t="shared" si="36"/>
        <v>29.776422764227643</v>
      </c>
      <c r="M87" s="60">
        <f>DATA!L76</f>
        <v>268</v>
      </c>
      <c r="N87" s="8">
        <f t="shared" si="37"/>
        <v>27.235772357723576</v>
      </c>
      <c r="O87" s="60">
        <f>DATA!M76</f>
        <v>423</v>
      </c>
      <c r="P87" s="8">
        <f t="shared" si="38"/>
        <v>42.987804878048777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1:32" x14ac:dyDescent="0.25">
      <c r="A88" s="84" t="s">
        <v>90</v>
      </c>
      <c r="B88" s="84" t="s">
        <v>9</v>
      </c>
      <c r="C88" s="139">
        <f>DATA!C77</f>
        <v>5</v>
      </c>
      <c r="D88" s="84">
        <f>DATA!D77</f>
        <v>966</v>
      </c>
      <c r="E88" s="84">
        <f>DATA!E77</f>
        <v>623</v>
      </c>
      <c r="F88" s="84">
        <f>DATA!F77</f>
        <v>343</v>
      </c>
      <c r="G88" s="103">
        <f t="shared" si="35"/>
        <v>64.492753623188406</v>
      </c>
      <c r="H88" s="84">
        <f>DATA!H77</f>
        <v>8</v>
      </c>
      <c r="I88" s="93">
        <f>DATA!I77</f>
        <v>7</v>
      </c>
      <c r="J88" s="84">
        <f>DATA!J77</f>
        <v>608</v>
      </c>
      <c r="K88" s="15">
        <f>DATA!K77</f>
        <v>172</v>
      </c>
      <c r="L88" s="8">
        <f t="shared" si="36"/>
        <v>28.289473684210524</v>
      </c>
      <c r="M88" s="60">
        <f>DATA!L77</f>
        <v>139</v>
      </c>
      <c r="N88" s="8">
        <f t="shared" si="37"/>
        <v>22.861842105263158</v>
      </c>
      <c r="O88" s="60">
        <f>DATA!M77</f>
        <v>297</v>
      </c>
      <c r="P88" s="8">
        <f t="shared" si="38"/>
        <v>48.848684210526315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1:32" x14ac:dyDescent="0.25">
      <c r="A89" s="84" t="s">
        <v>90</v>
      </c>
      <c r="B89" s="84" t="s">
        <v>9</v>
      </c>
      <c r="C89" s="139">
        <f>DATA!C78</f>
        <v>6</v>
      </c>
      <c r="D89" s="84">
        <f>DATA!D78</f>
        <v>1051</v>
      </c>
      <c r="E89" s="84">
        <f>DATA!E78</f>
        <v>574</v>
      </c>
      <c r="F89" s="84">
        <f>DATA!F78</f>
        <v>477</v>
      </c>
      <c r="G89" s="103">
        <f t="shared" si="35"/>
        <v>54.614652711703137</v>
      </c>
      <c r="H89" s="84">
        <f>DATA!H78</f>
        <v>9</v>
      </c>
      <c r="I89" s="93">
        <f>DATA!I78</f>
        <v>0</v>
      </c>
      <c r="J89" s="84">
        <f>DATA!J78</f>
        <v>565</v>
      </c>
      <c r="K89" s="15">
        <f>DATA!K78</f>
        <v>140</v>
      </c>
      <c r="L89" s="8">
        <f t="shared" si="36"/>
        <v>24.778761061946902</v>
      </c>
      <c r="M89" s="60">
        <f>DATA!L78</f>
        <v>135</v>
      </c>
      <c r="N89" s="8">
        <f t="shared" si="37"/>
        <v>23.893805309734514</v>
      </c>
      <c r="O89" s="60">
        <f>DATA!M78</f>
        <v>290</v>
      </c>
      <c r="P89" s="8">
        <f t="shared" si="38"/>
        <v>51.327433628318587</v>
      </c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1:32" x14ac:dyDescent="0.25">
      <c r="A90" s="84" t="s">
        <v>90</v>
      </c>
      <c r="B90" s="84" t="s">
        <v>9</v>
      </c>
      <c r="C90" s="139">
        <f>DATA!C79</f>
        <v>7</v>
      </c>
      <c r="D90" s="84">
        <f>DATA!D79</f>
        <v>1645</v>
      </c>
      <c r="E90" s="84">
        <f>DATA!E79</f>
        <v>955</v>
      </c>
      <c r="F90" s="84">
        <f>DATA!F79</f>
        <v>690</v>
      </c>
      <c r="G90" s="103">
        <f t="shared" si="35"/>
        <v>58.054711246200611</v>
      </c>
      <c r="H90" s="84">
        <f>DATA!H79</f>
        <v>5</v>
      </c>
      <c r="I90" s="93">
        <f>DATA!I79</f>
        <v>7</v>
      </c>
      <c r="J90" s="84">
        <f>DATA!J79</f>
        <v>943</v>
      </c>
      <c r="K90" s="15">
        <f>DATA!K79</f>
        <v>224</v>
      </c>
      <c r="L90" s="8">
        <f t="shared" si="36"/>
        <v>23.753976670201485</v>
      </c>
      <c r="M90" s="60">
        <f>DATA!L79</f>
        <v>205</v>
      </c>
      <c r="N90" s="8">
        <f t="shared" si="37"/>
        <v>21.739130434782609</v>
      </c>
      <c r="O90" s="60">
        <f>DATA!M79</f>
        <v>514</v>
      </c>
      <c r="P90" s="8">
        <f t="shared" si="38"/>
        <v>54.506892895015902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1:32" x14ac:dyDescent="0.25">
      <c r="A91" s="11" t="s">
        <v>90</v>
      </c>
      <c r="B91" s="11" t="s">
        <v>32</v>
      </c>
      <c r="C91" s="26"/>
      <c r="D91" s="59">
        <f>SUM(D92:D99)</f>
        <v>10470</v>
      </c>
      <c r="E91" s="59">
        <f>SUM(E92:E99)</f>
        <v>6329</v>
      </c>
      <c r="F91" s="59">
        <f>D91-E91</f>
        <v>4141</v>
      </c>
      <c r="G91" s="13">
        <f>E91/D91*100</f>
        <v>60.448901623686723</v>
      </c>
      <c r="H91" s="59">
        <f t="shared" ref="H91" si="39">SUM(H92:H99)</f>
        <v>37</v>
      </c>
      <c r="I91" s="59">
        <f>SUM(I92:I99)</f>
        <v>50</v>
      </c>
      <c r="J91" s="63">
        <f>SUM(J92:J99)</f>
        <v>6242</v>
      </c>
      <c r="K91" s="59">
        <f>SUM(K92:K99)</f>
        <v>1446</v>
      </c>
      <c r="L91" s="57">
        <f>K91/$J91*100</f>
        <v>23.165652034604292</v>
      </c>
      <c r="M91" s="59">
        <f>SUM(M92:M99)</f>
        <v>2020</v>
      </c>
      <c r="N91" s="57">
        <f>M91/$J91*100</f>
        <v>32.361422620954819</v>
      </c>
      <c r="O91" s="59">
        <f>SUM(O92:O99)</f>
        <v>2776</v>
      </c>
      <c r="P91" s="57">
        <f>O91/$J91*100</f>
        <v>44.472925344440881</v>
      </c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1:32" x14ac:dyDescent="0.25">
      <c r="A92" s="84" t="s">
        <v>90</v>
      </c>
      <c r="B92" s="84" t="s">
        <v>10</v>
      </c>
      <c r="C92" s="139" t="str">
        <f>DATA!C80</f>
        <v>1 (Afaahiti 1)</v>
      </c>
      <c r="D92" s="84">
        <f>DATA!D80</f>
        <v>1163</v>
      </c>
      <c r="E92" s="84">
        <f>DATA!E80</f>
        <v>687</v>
      </c>
      <c r="F92" s="84">
        <f>DATA!F80</f>
        <v>476</v>
      </c>
      <c r="G92" s="103">
        <f t="shared" ref="G92:G99" si="40">E92/D92*100</f>
        <v>59.071367153912291</v>
      </c>
      <c r="H92" s="84">
        <f>DATA!H80</f>
        <v>3</v>
      </c>
      <c r="I92" s="93">
        <f>DATA!I80</f>
        <v>6</v>
      </c>
      <c r="J92" s="84">
        <f>DATA!J80</f>
        <v>678</v>
      </c>
      <c r="K92" s="15">
        <f>DATA!K80</f>
        <v>198</v>
      </c>
      <c r="L92" s="8">
        <f t="shared" ref="L92:L99" si="41">K92/J92*100</f>
        <v>29.20353982300885</v>
      </c>
      <c r="M92" s="60">
        <f>DATA!L80</f>
        <v>157</v>
      </c>
      <c r="N92" s="8">
        <f t="shared" ref="N92:N99" si="42">M92/J92*100</f>
        <v>23.156342182890853</v>
      </c>
      <c r="O92" s="60">
        <f>DATA!M80</f>
        <v>323</v>
      </c>
      <c r="P92" s="8">
        <f t="shared" ref="P92:P99" si="43">O92/J92*100</f>
        <v>47.640117994100294</v>
      </c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1:32" x14ac:dyDescent="0.25">
      <c r="A93" s="84" t="s">
        <v>90</v>
      </c>
      <c r="B93" s="84" t="s">
        <v>10</v>
      </c>
      <c r="C93" s="139" t="str">
        <f>DATA!C81</f>
        <v>2 (Afaahiti 2)</v>
      </c>
      <c r="D93" s="84">
        <f>DATA!D81</f>
        <v>1045</v>
      </c>
      <c r="E93" s="84">
        <f>DATA!E81</f>
        <v>545</v>
      </c>
      <c r="F93" s="84">
        <f>DATA!F81</f>
        <v>500</v>
      </c>
      <c r="G93" s="103">
        <f t="shared" si="40"/>
        <v>52.153110047846887</v>
      </c>
      <c r="H93" s="84">
        <f>DATA!H81</f>
        <v>1</v>
      </c>
      <c r="I93" s="93">
        <f>DATA!I81</f>
        <v>6</v>
      </c>
      <c r="J93" s="84">
        <f>DATA!J81</f>
        <v>538</v>
      </c>
      <c r="K93" s="15">
        <f>DATA!K81</f>
        <v>104</v>
      </c>
      <c r="L93" s="8">
        <f t="shared" si="41"/>
        <v>19.330855018587361</v>
      </c>
      <c r="M93" s="60">
        <f>DATA!L81</f>
        <v>126</v>
      </c>
      <c r="N93" s="8">
        <f t="shared" si="42"/>
        <v>23.42007434944238</v>
      </c>
      <c r="O93" s="60">
        <f>DATA!M81</f>
        <v>308</v>
      </c>
      <c r="P93" s="8">
        <f t="shared" si="43"/>
        <v>57.249070631970255</v>
      </c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1:32" x14ac:dyDescent="0.25">
      <c r="A94" s="84" t="s">
        <v>90</v>
      </c>
      <c r="B94" s="84" t="s">
        <v>10</v>
      </c>
      <c r="C94" s="139" t="str">
        <f>DATA!C82</f>
        <v>3 (Afaahiti 3)</v>
      </c>
      <c r="D94" s="84">
        <f>DATA!D82</f>
        <v>1502</v>
      </c>
      <c r="E94" s="84">
        <f>DATA!E82</f>
        <v>828</v>
      </c>
      <c r="F94" s="84">
        <f>DATA!F82</f>
        <v>674</v>
      </c>
      <c r="G94" s="103">
        <f t="shared" si="40"/>
        <v>55.126498002663112</v>
      </c>
      <c r="H94" s="84">
        <f>DATA!H82</f>
        <v>15</v>
      </c>
      <c r="I94" s="93">
        <f>DATA!I82</f>
        <v>10</v>
      </c>
      <c r="J94" s="84">
        <f>DATA!J82</f>
        <v>803</v>
      </c>
      <c r="K94" s="15">
        <f>DATA!K82</f>
        <v>150</v>
      </c>
      <c r="L94" s="8">
        <f t="shared" si="41"/>
        <v>18.679950186799502</v>
      </c>
      <c r="M94" s="60">
        <f>DATA!L82</f>
        <v>218</v>
      </c>
      <c r="N94" s="8">
        <f t="shared" si="42"/>
        <v>27.148194271481941</v>
      </c>
      <c r="O94" s="60">
        <f>DATA!M82</f>
        <v>435</v>
      </c>
      <c r="P94" s="8">
        <f t="shared" si="43"/>
        <v>54.17185554171855</v>
      </c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1:32" x14ac:dyDescent="0.25">
      <c r="A95" s="84" t="s">
        <v>90</v>
      </c>
      <c r="B95" s="84" t="s">
        <v>10</v>
      </c>
      <c r="C95" s="139" t="str">
        <f>DATA!C83</f>
        <v>4 (Afaahiti 4)</v>
      </c>
      <c r="D95" s="84">
        <f>DATA!D83</f>
        <v>1210</v>
      </c>
      <c r="E95" s="84">
        <f>DATA!E83</f>
        <v>692</v>
      </c>
      <c r="F95" s="84">
        <f>DATA!F83</f>
        <v>518</v>
      </c>
      <c r="G95" s="103">
        <f t="shared" si="40"/>
        <v>57.190082644628106</v>
      </c>
      <c r="H95" s="84">
        <f>DATA!H83</f>
        <v>8</v>
      </c>
      <c r="I95" s="93">
        <f>DATA!I83</f>
        <v>7</v>
      </c>
      <c r="J95" s="84">
        <f>DATA!J83</f>
        <v>677</v>
      </c>
      <c r="K95" s="15">
        <f>DATA!K83</f>
        <v>125</v>
      </c>
      <c r="L95" s="8">
        <f t="shared" si="41"/>
        <v>18.46381093057607</v>
      </c>
      <c r="M95" s="60">
        <f>DATA!L83</f>
        <v>170</v>
      </c>
      <c r="N95" s="8">
        <f t="shared" si="42"/>
        <v>25.11078286558346</v>
      </c>
      <c r="O95" s="60">
        <f>DATA!M83</f>
        <v>382</v>
      </c>
      <c r="P95" s="8">
        <f t="shared" si="43"/>
        <v>56.425406203840481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1:32" x14ac:dyDescent="0.25">
      <c r="A96" s="84" t="s">
        <v>90</v>
      </c>
      <c r="B96" s="84" t="s">
        <v>10</v>
      </c>
      <c r="C96" s="139" t="str">
        <f>DATA!C84</f>
        <v>5 (Pueu)</v>
      </c>
      <c r="D96" s="84">
        <f>DATA!D84</f>
        <v>1716</v>
      </c>
      <c r="E96" s="84">
        <f>DATA!E84</f>
        <v>1041</v>
      </c>
      <c r="F96" s="84">
        <f>DATA!F84</f>
        <v>675</v>
      </c>
      <c r="G96" s="103">
        <f t="shared" si="40"/>
        <v>60.664335664335667</v>
      </c>
      <c r="H96" s="84">
        <f>DATA!H84</f>
        <v>6</v>
      </c>
      <c r="I96" s="93">
        <f>DATA!I84</f>
        <v>7</v>
      </c>
      <c r="J96" s="84">
        <f>DATA!J84</f>
        <v>1028</v>
      </c>
      <c r="K96" s="15">
        <f>DATA!K84</f>
        <v>342</v>
      </c>
      <c r="L96" s="8">
        <f t="shared" si="41"/>
        <v>33.268482490272369</v>
      </c>
      <c r="M96" s="60">
        <f>DATA!L84</f>
        <v>384</v>
      </c>
      <c r="N96" s="8">
        <f t="shared" si="42"/>
        <v>37.354085603112843</v>
      </c>
      <c r="O96" s="60">
        <f>DATA!M84</f>
        <v>302</v>
      </c>
      <c r="P96" s="8">
        <f t="shared" si="43"/>
        <v>29.377431906614788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8" x14ac:dyDescent="0.25">
      <c r="A97" s="84" t="s">
        <v>90</v>
      </c>
      <c r="B97" s="84" t="s">
        <v>10</v>
      </c>
      <c r="C97" s="139" t="str">
        <f>DATA!C85</f>
        <v>6 (Faaone)</v>
      </c>
      <c r="D97" s="84">
        <f>DATA!D85</f>
        <v>1578</v>
      </c>
      <c r="E97" s="84">
        <f>DATA!E85</f>
        <v>1007</v>
      </c>
      <c r="F97" s="84">
        <f>DATA!F85</f>
        <v>571</v>
      </c>
      <c r="G97" s="103">
        <f t="shared" si="40"/>
        <v>63.814955640050698</v>
      </c>
      <c r="H97" s="84">
        <f>DATA!H85</f>
        <v>3</v>
      </c>
      <c r="I97" s="93">
        <f>DATA!I85</f>
        <v>10</v>
      </c>
      <c r="J97" s="84">
        <f>DATA!J85</f>
        <v>994</v>
      </c>
      <c r="K97" s="15">
        <f>DATA!K85</f>
        <v>215</v>
      </c>
      <c r="L97" s="8">
        <f t="shared" si="41"/>
        <v>21.629778672032192</v>
      </c>
      <c r="M97" s="60">
        <f>DATA!L85</f>
        <v>354</v>
      </c>
      <c r="N97" s="8">
        <f t="shared" si="42"/>
        <v>35.613682092555329</v>
      </c>
      <c r="O97" s="60">
        <f>DATA!M85</f>
        <v>425</v>
      </c>
      <c r="P97" s="8">
        <f t="shared" si="43"/>
        <v>42.756539235412475</v>
      </c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1:38" x14ac:dyDescent="0.25">
      <c r="A98" s="84" t="s">
        <v>90</v>
      </c>
      <c r="B98" s="84" t="s">
        <v>10</v>
      </c>
      <c r="C98" s="139" t="str">
        <f>DATA!C86</f>
        <v>7 (Tautira 1)</v>
      </c>
      <c r="D98" s="84">
        <f>DATA!D86</f>
        <v>1049</v>
      </c>
      <c r="E98" s="84">
        <f>DATA!E86</f>
        <v>680</v>
      </c>
      <c r="F98" s="84">
        <f>DATA!F86</f>
        <v>369</v>
      </c>
      <c r="G98" s="103">
        <f t="shared" si="40"/>
        <v>64.823641563393707</v>
      </c>
      <c r="H98" s="84">
        <f>DATA!H86</f>
        <v>0</v>
      </c>
      <c r="I98" s="93">
        <f>DATA!I86</f>
        <v>3</v>
      </c>
      <c r="J98" s="84">
        <f>DATA!J86</f>
        <v>677</v>
      </c>
      <c r="K98" s="15">
        <f>DATA!K86</f>
        <v>157</v>
      </c>
      <c r="L98" s="8">
        <f t="shared" si="41"/>
        <v>23.190546528803544</v>
      </c>
      <c r="M98" s="60">
        <f>DATA!L86</f>
        <v>254</v>
      </c>
      <c r="N98" s="8">
        <f t="shared" si="42"/>
        <v>37.518463810930577</v>
      </c>
      <c r="O98" s="60">
        <f>DATA!M86</f>
        <v>266</v>
      </c>
      <c r="P98" s="8">
        <f t="shared" si="43"/>
        <v>39.290989660265879</v>
      </c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1:38" x14ac:dyDescent="0.25">
      <c r="A99" s="84" t="s">
        <v>90</v>
      </c>
      <c r="B99" s="84" t="s">
        <v>10</v>
      </c>
      <c r="C99" s="139" t="str">
        <f>DATA!C87</f>
        <v>8 (Tautira 2)</v>
      </c>
      <c r="D99" s="84">
        <f>DATA!D87</f>
        <v>1207</v>
      </c>
      <c r="E99" s="84">
        <f>DATA!E87</f>
        <v>849</v>
      </c>
      <c r="F99" s="84">
        <f>DATA!F87</f>
        <v>358</v>
      </c>
      <c r="G99" s="103">
        <f t="shared" si="40"/>
        <v>70.339685169842582</v>
      </c>
      <c r="H99" s="84">
        <f>DATA!H87</f>
        <v>1</v>
      </c>
      <c r="I99" s="93">
        <f>DATA!I87</f>
        <v>1</v>
      </c>
      <c r="J99" s="84">
        <f>DATA!J87</f>
        <v>847</v>
      </c>
      <c r="K99" s="15">
        <f>DATA!K87</f>
        <v>155</v>
      </c>
      <c r="L99" s="8">
        <f t="shared" si="41"/>
        <v>18.299881936245573</v>
      </c>
      <c r="M99" s="60">
        <f>DATA!L87</f>
        <v>357</v>
      </c>
      <c r="N99" s="8">
        <f t="shared" si="42"/>
        <v>42.148760330578511</v>
      </c>
      <c r="O99" s="60">
        <f>DATA!M87</f>
        <v>335</v>
      </c>
      <c r="P99" s="8">
        <f t="shared" si="43"/>
        <v>39.551357733175912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1:38" x14ac:dyDescent="0.25">
      <c r="A100" s="11" t="s">
        <v>90</v>
      </c>
      <c r="B100" s="11" t="s">
        <v>33</v>
      </c>
      <c r="C100" s="26"/>
      <c r="D100" s="59">
        <f>SUM(D101:D103)</f>
        <v>6452</v>
      </c>
      <c r="E100" s="59">
        <f>SUM(E101:E103)</f>
        <v>3994</v>
      </c>
      <c r="F100" s="59">
        <f t="shared" ref="F100:F109" si="44">D100-E100</f>
        <v>2458</v>
      </c>
      <c r="G100" s="13">
        <f>E100/D100*100</f>
        <v>61.903285802851826</v>
      </c>
      <c r="H100" s="59">
        <f t="shared" ref="H100" si="45">SUM(H101:H103)</f>
        <v>20</v>
      </c>
      <c r="I100" s="59">
        <f>SUM(I101:I103)</f>
        <v>27</v>
      </c>
      <c r="J100" s="63">
        <f>SUM(J101:J103)</f>
        <v>3947</v>
      </c>
      <c r="K100" s="59">
        <f>SUM(K101:K103)</f>
        <v>763</v>
      </c>
      <c r="L100" s="57">
        <f>K100/$J100*100</f>
        <v>19.331137572840131</v>
      </c>
      <c r="M100" s="59">
        <f>SUM(M101:M103)</f>
        <v>1526</v>
      </c>
      <c r="N100" s="57">
        <f>M100/$J100*100</f>
        <v>38.662275145680262</v>
      </c>
      <c r="O100" s="59">
        <f>SUM(O101:O103)</f>
        <v>1658</v>
      </c>
      <c r="P100" s="57">
        <f>O100/$J100*100</f>
        <v>42.006587281479604</v>
      </c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1:38" s="15" customFormat="1" x14ac:dyDescent="0.25">
      <c r="A101" s="84" t="s">
        <v>90</v>
      </c>
      <c r="B101" s="84" t="s">
        <v>11</v>
      </c>
      <c r="C101" s="139" t="str">
        <f>DATA!C88</f>
        <v>1 (Toahotu)</v>
      </c>
      <c r="D101" s="84">
        <f>DATA!D88</f>
        <v>2589</v>
      </c>
      <c r="E101" s="84">
        <f>DATA!E88</f>
        <v>1531</v>
      </c>
      <c r="F101" s="84">
        <f>DATA!F88</f>
        <v>1058</v>
      </c>
      <c r="G101" s="103">
        <f t="shared" ref="G101:G103" si="46">E101/D101*100</f>
        <v>59.134801081498644</v>
      </c>
      <c r="H101" s="84">
        <f>DATA!H88</f>
        <v>7</v>
      </c>
      <c r="I101" s="93">
        <f>DATA!I88</f>
        <v>13</v>
      </c>
      <c r="J101" s="84">
        <f>DATA!J88</f>
        <v>1511</v>
      </c>
      <c r="K101" s="15">
        <f>DATA!K88</f>
        <v>324</v>
      </c>
      <c r="L101" s="38">
        <f>K101/J101*100</f>
        <v>21.442753143613501</v>
      </c>
      <c r="M101" s="77">
        <f>DATA!L88</f>
        <v>595</v>
      </c>
      <c r="N101" s="38">
        <f>M101/J101*100</f>
        <v>39.377895433487758</v>
      </c>
      <c r="O101" s="77">
        <f>DATA!M88</f>
        <v>592</v>
      </c>
      <c r="P101" s="38">
        <f>O101/J101*100</f>
        <v>39.179351422898748</v>
      </c>
    </row>
    <row r="102" spans="1:38" s="15" customFormat="1" x14ac:dyDescent="0.25">
      <c r="A102" s="84" t="s">
        <v>90</v>
      </c>
      <c r="B102" s="84" t="s">
        <v>11</v>
      </c>
      <c r="C102" s="139" t="str">
        <f>DATA!C89</f>
        <v>2 (Vairao)</v>
      </c>
      <c r="D102" s="84">
        <f>DATA!D89</f>
        <v>2424</v>
      </c>
      <c r="E102" s="84">
        <f>DATA!E89</f>
        <v>1525</v>
      </c>
      <c r="F102" s="84">
        <f>DATA!F89</f>
        <v>899</v>
      </c>
      <c r="G102" s="103">
        <f t="shared" si="46"/>
        <v>62.912541254125408</v>
      </c>
      <c r="H102" s="84">
        <f>DATA!H89</f>
        <v>8</v>
      </c>
      <c r="I102" s="93">
        <f>DATA!I89</f>
        <v>8</v>
      </c>
      <c r="J102" s="84">
        <f>DATA!J89</f>
        <v>1509</v>
      </c>
      <c r="K102" s="15">
        <f>DATA!K89</f>
        <v>249</v>
      </c>
      <c r="L102" s="38">
        <f>K102/J102*100</f>
        <v>16.50099403578529</v>
      </c>
      <c r="M102" s="77">
        <f>DATA!L89</f>
        <v>594</v>
      </c>
      <c r="N102" s="38">
        <f>M102/J102*100</f>
        <v>39.363817097415506</v>
      </c>
      <c r="O102" s="77">
        <f>DATA!M89</f>
        <v>666</v>
      </c>
      <c r="P102" s="38">
        <f>O102/J102*100</f>
        <v>44.135188866799204</v>
      </c>
    </row>
    <row r="103" spans="1:38" s="15" customFormat="1" x14ac:dyDescent="0.25">
      <c r="A103" s="84" t="s">
        <v>90</v>
      </c>
      <c r="B103" s="84" t="s">
        <v>11</v>
      </c>
      <c r="C103" s="139" t="str">
        <f>DATA!C90</f>
        <v>3 (Teahupoo)</v>
      </c>
      <c r="D103" s="84">
        <f>DATA!D90</f>
        <v>1439</v>
      </c>
      <c r="E103" s="84">
        <f>DATA!E90</f>
        <v>938</v>
      </c>
      <c r="F103" s="84">
        <f>DATA!F90</f>
        <v>501</v>
      </c>
      <c r="G103" s="103">
        <f t="shared" si="46"/>
        <v>65.184155663655318</v>
      </c>
      <c r="H103" s="84">
        <f>DATA!H90</f>
        <v>5</v>
      </c>
      <c r="I103" s="93">
        <f>DATA!I90</f>
        <v>6</v>
      </c>
      <c r="J103" s="84">
        <f>DATA!J90</f>
        <v>927</v>
      </c>
      <c r="K103" s="15">
        <f>DATA!K90</f>
        <v>190</v>
      </c>
      <c r="L103" s="38">
        <f>K103/J103*100</f>
        <v>20.496224379719525</v>
      </c>
      <c r="M103" s="77">
        <f>DATA!L90</f>
        <v>337</v>
      </c>
      <c r="N103" s="38">
        <f>M103/J103*100</f>
        <v>36.353829557713055</v>
      </c>
      <c r="O103" s="77">
        <f>DATA!M90</f>
        <v>400</v>
      </c>
      <c r="P103" s="38">
        <f>O103/J103*100</f>
        <v>43.149946062567423</v>
      </c>
    </row>
    <row r="104" spans="1:38" x14ac:dyDescent="0.25">
      <c r="A104" s="11" t="s">
        <v>90</v>
      </c>
      <c r="B104" s="11" t="s">
        <v>34</v>
      </c>
      <c r="C104" s="26"/>
      <c r="D104" s="59">
        <f>SUM(D105:D108)</f>
        <v>7404</v>
      </c>
      <c r="E104" s="59">
        <f>SUM(E105:E108)</f>
        <v>5047</v>
      </c>
      <c r="F104" s="59">
        <f t="shared" si="44"/>
        <v>2357</v>
      </c>
      <c r="G104" s="13">
        <f>E104/D104*100</f>
        <v>68.165856293895189</v>
      </c>
      <c r="H104" s="59">
        <f t="shared" ref="H104" si="47">SUM(H105:H108)</f>
        <v>32</v>
      </c>
      <c r="I104" s="59">
        <f>SUM(I105:I108)</f>
        <v>32</v>
      </c>
      <c r="J104" s="63">
        <f>SUM(J105:J108)</f>
        <v>4983</v>
      </c>
      <c r="K104" s="59">
        <f>SUM(K105:K108)</f>
        <v>1136</v>
      </c>
      <c r="L104" s="57">
        <f>K104/$J104*100</f>
        <v>22.797511539233394</v>
      </c>
      <c r="M104" s="59">
        <f>SUM(M105:M108)</f>
        <v>1548</v>
      </c>
      <c r="N104" s="57">
        <f>M104/$J104*100</f>
        <v>31.065623118603252</v>
      </c>
      <c r="O104" s="59">
        <f>SUM(O105:O108)</f>
        <v>2299</v>
      </c>
      <c r="P104" s="57">
        <f>O104/$J104*100</f>
        <v>46.136865342163361</v>
      </c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8" x14ac:dyDescent="0.25">
      <c r="A105" s="84" t="s">
        <v>90</v>
      </c>
      <c r="B105" s="84" t="s">
        <v>118</v>
      </c>
      <c r="C105" s="139" t="str">
        <f>DATA!C91</f>
        <v>1 (Mataiea 1)</v>
      </c>
      <c r="D105" s="84">
        <f>DATA!D91</f>
        <v>2078</v>
      </c>
      <c r="E105" s="84">
        <f>DATA!E91</f>
        <v>1420</v>
      </c>
      <c r="F105" s="84">
        <f>DATA!F91</f>
        <v>658</v>
      </c>
      <c r="G105" s="103">
        <f t="shared" ref="G105:G108" si="48">E105/D105*100</f>
        <v>68.334937439846016</v>
      </c>
      <c r="H105" s="84">
        <f>DATA!H91</f>
        <v>5</v>
      </c>
      <c r="I105" s="93">
        <f>DATA!I91</f>
        <v>8</v>
      </c>
      <c r="J105" s="84">
        <f>DATA!J91</f>
        <v>1407</v>
      </c>
      <c r="K105" s="15">
        <f>DATA!K91</f>
        <v>365</v>
      </c>
      <c r="L105" s="8">
        <f>K105/E105*100</f>
        <v>25.704225352112676</v>
      </c>
      <c r="M105" s="60">
        <f>DATA!L91</f>
        <v>337</v>
      </c>
      <c r="N105" s="8">
        <f>M105/J105*100</f>
        <v>23.951670220326939</v>
      </c>
      <c r="O105" s="60">
        <f>DATA!M91</f>
        <v>705</v>
      </c>
      <c r="P105" s="8">
        <f>O105/J105*100</f>
        <v>50.106609808102341</v>
      </c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8" x14ac:dyDescent="0.25">
      <c r="A106" s="84" t="s">
        <v>90</v>
      </c>
      <c r="B106" s="84" t="s">
        <v>118</v>
      </c>
      <c r="C106" s="139" t="str">
        <f>DATA!C92</f>
        <v>2 (Mataiea 2)</v>
      </c>
      <c r="D106" s="84">
        <f>DATA!D92</f>
        <v>1740</v>
      </c>
      <c r="E106" s="84">
        <f>DATA!E92</f>
        <v>1215</v>
      </c>
      <c r="F106" s="84">
        <f>DATA!F92</f>
        <v>525</v>
      </c>
      <c r="G106" s="103">
        <f t="shared" si="48"/>
        <v>69.827586206896555</v>
      </c>
      <c r="H106" s="84">
        <f>DATA!H92</f>
        <v>7</v>
      </c>
      <c r="I106" s="93">
        <f>DATA!I92</f>
        <v>10</v>
      </c>
      <c r="J106" s="84">
        <f>DATA!J92</f>
        <v>1198</v>
      </c>
      <c r="K106" s="15">
        <f>DATA!K92</f>
        <v>326</v>
      </c>
      <c r="L106" s="8">
        <f>K106/E106*100</f>
        <v>26.831275720164609</v>
      </c>
      <c r="M106" s="60">
        <f>DATA!L92</f>
        <v>266</v>
      </c>
      <c r="N106" s="8">
        <f>M106/J106*100</f>
        <v>22.203672787979968</v>
      </c>
      <c r="O106" s="60">
        <f>DATA!M92</f>
        <v>606</v>
      </c>
      <c r="P106" s="8">
        <f>O106/J106*100</f>
        <v>50.58430717863105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8" x14ac:dyDescent="0.25">
      <c r="A107" s="84" t="s">
        <v>90</v>
      </c>
      <c r="B107" s="84" t="s">
        <v>118</v>
      </c>
      <c r="C107" s="139" t="str">
        <f>DATA!C93</f>
        <v>3 (Papeari 1)</v>
      </c>
      <c r="D107" s="84">
        <f>DATA!D93</f>
        <v>1563</v>
      </c>
      <c r="E107" s="84">
        <f>DATA!E93</f>
        <v>1073</v>
      </c>
      <c r="F107" s="84">
        <f>DATA!F93</f>
        <v>490</v>
      </c>
      <c r="G107" s="103">
        <f t="shared" si="48"/>
        <v>68.650031989763278</v>
      </c>
      <c r="H107" s="84">
        <f>DATA!H93</f>
        <v>9</v>
      </c>
      <c r="I107" s="93">
        <f>DATA!I93</f>
        <v>5</v>
      </c>
      <c r="J107" s="84">
        <f>DATA!J93</f>
        <v>1059</v>
      </c>
      <c r="K107" s="15">
        <f>DATA!K93</f>
        <v>162</v>
      </c>
      <c r="L107" s="8">
        <f>K107/E107*100</f>
        <v>15.097856477166822</v>
      </c>
      <c r="M107" s="60">
        <f>DATA!L93</f>
        <v>430</v>
      </c>
      <c r="N107" s="8">
        <f>M107/J107*100</f>
        <v>40.60434372049103</v>
      </c>
      <c r="O107" s="60">
        <f>DATA!M93</f>
        <v>467</v>
      </c>
      <c r="P107" s="8">
        <f>O107/J107*100</f>
        <v>44.098205854579788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8" x14ac:dyDescent="0.25">
      <c r="A108" s="84" t="s">
        <v>90</v>
      </c>
      <c r="B108" s="84" t="s">
        <v>118</v>
      </c>
      <c r="C108" s="139" t="str">
        <f>DATA!C94</f>
        <v>4 (Papeari 2)</v>
      </c>
      <c r="D108" s="84">
        <f>DATA!D94</f>
        <v>2023</v>
      </c>
      <c r="E108" s="84">
        <f>DATA!E94</f>
        <v>1339</v>
      </c>
      <c r="F108" s="84">
        <f>DATA!F94</f>
        <v>684</v>
      </c>
      <c r="G108" s="103">
        <f t="shared" si="48"/>
        <v>66.188828472565504</v>
      </c>
      <c r="H108" s="84">
        <f>DATA!H94</f>
        <v>11</v>
      </c>
      <c r="I108" s="93">
        <f>DATA!I94</f>
        <v>9</v>
      </c>
      <c r="J108" s="84">
        <f>DATA!J94</f>
        <v>1319</v>
      </c>
      <c r="K108" s="15">
        <f>DATA!K94</f>
        <v>283</v>
      </c>
      <c r="L108" s="8">
        <f>K108/E108*100</f>
        <v>21.135175504107544</v>
      </c>
      <c r="M108" s="60">
        <f>DATA!L94</f>
        <v>515</v>
      </c>
      <c r="N108" s="8">
        <f>M108/J108*100</f>
        <v>39.044730856709634</v>
      </c>
      <c r="O108" s="60">
        <f>DATA!M94</f>
        <v>521</v>
      </c>
      <c r="P108" s="8">
        <f>O108/J108*100</f>
        <v>39.499620924943137</v>
      </c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8" x14ac:dyDescent="0.25">
      <c r="A109" s="11" t="s">
        <v>91</v>
      </c>
      <c r="B109" s="11" t="s">
        <v>35</v>
      </c>
      <c r="C109" s="26"/>
      <c r="D109" s="59">
        <f>SUM(D110:D123)</f>
        <v>19028</v>
      </c>
      <c r="E109" s="59">
        <f>SUM(E110:E123)</f>
        <v>12319</v>
      </c>
      <c r="F109" s="59">
        <f t="shared" si="44"/>
        <v>6709</v>
      </c>
      <c r="G109" s="13">
        <f>E109/D109*100</f>
        <v>64.741433676686995</v>
      </c>
      <c r="H109" s="59">
        <f>SUM(H110:H123)</f>
        <v>135</v>
      </c>
      <c r="I109" s="59">
        <f>SUM(I110:I123)</f>
        <v>90</v>
      </c>
      <c r="J109" s="63">
        <f>SUM(J110:J123)</f>
        <v>12094</v>
      </c>
      <c r="K109" s="59">
        <f>SUM(K110:K123)</f>
        <v>6084</v>
      </c>
      <c r="L109" s="57">
        <f>K109/$J109*100</f>
        <v>50.305936828179263</v>
      </c>
      <c r="M109" s="59">
        <f>SUM(M110:M123)</f>
        <v>2149</v>
      </c>
      <c r="N109" s="57">
        <f>M109/$J109*100</f>
        <v>17.769141723168513</v>
      </c>
      <c r="O109" s="59">
        <f>SUM(O110:O123)</f>
        <v>3861</v>
      </c>
      <c r="P109" s="57">
        <f>O109/$J109*100</f>
        <v>31.924921448652221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8" x14ac:dyDescent="0.25">
      <c r="A110" s="84" t="s">
        <v>91</v>
      </c>
      <c r="B110" s="84" t="s">
        <v>119</v>
      </c>
      <c r="C110" s="139">
        <f>DATA!C95</f>
        <v>1</v>
      </c>
      <c r="D110" s="84">
        <f>DATA!D95</f>
        <v>1477</v>
      </c>
      <c r="E110" s="84">
        <f>DATA!E95</f>
        <v>987</v>
      </c>
      <c r="F110" s="84">
        <f>DATA!F95</f>
        <v>490</v>
      </c>
      <c r="G110" s="103">
        <f t="shared" ref="G110:G123" si="49">E110/D110*100</f>
        <v>66.824644549763036</v>
      </c>
      <c r="H110" s="84">
        <f>DATA!H95</f>
        <v>10</v>
      </c>
      <c r="I110" s="93">
        <f>DATA!I95</f>
        <v>12</v>
      </c>
      <c r="J110" s="84">
        <f>DATA!J95</f>
        <v>965</v>
      </c>
      <c r="K110" s="15">
        <f>DATA!K95</f>
        <v>551</v>
      </c>
      <c r="L110" s="8">
        <f t="shared" ref="L110:L123" si="50">K110/J110*100</f>
        <v>57.098445595854919</v>
      </c>
      <c r="M110" s="60">
        <f>DATA!L95</f>
        <v>155</v>
      </c>
      <c r="N110" s="8">
        <f t="shared" ref="N110:N123" si="51">M110/J110*100</f>
        <v>16.062176165803109</v>
      </c>
      <c r="O110" s="60">
        <f>DATA!M95</f>
        <v>259</v>
      </c>
      <c r="P110" s="8">
        <f t="shared" ref="P110:P123" si="52">O110/J110*100</f>
        <v>26.839378238341972</v>
      </c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</row>
    <row r="111" spans="1:38" x14ac:dyDescent="0.25">
      <c r="A111" s="84" t="s">
        <v>91</v>
      </c>
      <c r="B111" s="84" t="s">
        <v>119</v>
      </c>
      <c r="C111" s="139">
        <f>DATA!C96</f>
        <v>2</v>
      </c>
      <c r="D111" s="84">
        <f>DATA!D96</f>
        <v>1460</v>
      </c>
      <c r="E111" s="84">
        <f>DATA!E96</f>
        <v>948</v>
      </c>
      <c r="F111" s="84">
        <f>DATA!F96</f>
        <v>512</v>
      </c>
      <c r="G111" s="103">
        <f t="shared" si="49"/>
        <v>64.93150684931507</v>
      </c>
      <c r="H111" s="84">
        <f>DATA!H96</f>
        <v>13</v>
      </c>
      <c r="I111" s="93">
        <f>DATA!I96</f>
        <v>9</v>
      </c>
      <c r="J111" s="84">
        <f>DATA!J96</f>
        <v>926</v>
      </c>
      <c r="K111" s="15">
        <f>DATA!K96</f>
        <v>547</v>
      </c>
      <c r="L111" s="8">
        <f t="shared" si="50"/>
        <v>59.071274298056153</v>
      </c>
      <c r="M111" s="60">
        <f>DATA!L96</f>
        <v>119</v>
      </c>
      <c r="N111" s="8">
        <f t="shared" si="51"/>
        <v>12.85097192224622</v>
      </c>
      <c r="O111" s="60">
        <f>DATA!M96</f>
        <v>260</v>
      </c>
      <c r="P111" s="8">
        <f t="shared" si="52"/>
        <v>28.077753779697623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</row>
    <row r="112" spans="1:38" x14ac:dyDescent="0.25">
      <c r="A112" s="84" t="s">
        <v>91</v>
      </c>
      <c r="B112" s="84" t="s">
        <v>119</v>
      </c>
      <c r="C112" s="139">
        <f>DATA!C97</f>
        <v>3</v>
      </c>
      <c r="D112" s="84">
        <f>DATA!D97</f>
        <v>1135</v>
      </c>
      <c r="E112" s="84">
        <f>DATA!E97</f>
        <v>757</v>
      </c>
      <c r="F112" s="84">
        <f>DATA!F97</f>
        <v>378</v>
      </c>
      <c r="G112" s="103">
        <f t="shared" si="49"/>
        <v>66.696035242290748</v>
      </c>
      <c r="H112" s="84">
        <f>DATA!H97</f>
        <v>4</v>
      </c>
      <c r="I112" s="93">
        <f>DATA!I97</f>
        <v>3</v>
      </c>
      <c r="J112" s="84">
        <f>DATA!J97</f>
        <v>750</v>
      </c>
      <c r="K112" s="15">
        <f>DATA!K97</f>
        <v>397</v>
      </c>
      <c r="L112" s="8">
        <f t="shared" si="50"/>
        <v>52.93333333333333</v>
      </c>
      <c r="M112" s="60">
        <f>DATA!L97</f>
        <v>137</v>
      </c>
      <c r="N112" s="8">
        <f t="shared" si="51"/>
        <v>18.266666666666666</v>
      </c>
      <c r="O112" s="60">
        <f>DATA!M97</f>
        <v>216</v>
      </c>
      <c r="P112" s="8">
        <f t="shared" si="52"/>
        <v>28.799999999999997</v>
      </c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</row>
    <row r="113" spans="1:38" x14ac:dyDescent="0.25">
      <c r="A113" s="84" t="s">
        <v>91</v>
      </c>
      <c r="B113" s="84" t="s">
        <v>119</v>
      </c>
      <c r="C113" s="139">
        <f>DATA!C98</f>
        <v>4</v>
      </c>
      <c r="D113" s="84">
        <f>DATA!D98</f>
        <v>1757</v>
      </c>
      <c r="E113" s="84">
        <f>DATA!E98</f>
        <v>1020</v>
      </c>
      <c r="F113" s="84">
        <f>DATA!F98</f>
        <v>737</v>
      </c>
      <c r="G113" s="103">
        <f t="shared" si="49"/>
        <v>58.053500284575989</v>
      </c>
      <c r="H113" s="84">
        <f>DATA!H98</f>
        <v>21</v>
      </c>
      <c r="I113" s="93">
        <f>DATA!I98</f>
        <v>10</v>
      </c>
      <c r="J113" s="84">
        <f>DATA!J98</f>
        <v>989</v>
      </c>
      <c r="K113" s="15">
        <f>DATA!K98</f>
        <v>346</v>
      </c>
      <c r="L113" s="8">
        <f t="shared" si="50"/>
        <v>34.984833164812947</v>
      </c>
      <c r="M113" s="60">
        <f>DATA!L98</f>
        <v>158</v>
      </c>
      <c r="N113" s="8">
        <f t="shared" si="51"/>
        <v>15.975733063700709</v>
      </c>
      <c r="O113" s="60">
        <f>DATA!M98</f>
        <v>485</v>
      </c>
      <c r="P113" s="8">
        <f t="shared" si="52"/>
        <v>49.039433771486351</v>
      </c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</row>
    <row r="114" spans="1:38" x14ac:dyDescent="0.25">
      <c r="A114" s="84" t="s">
        <v>91</v>
      </c>
      <c r="B114" s="84" t="s">
        <v>119</v>
      </c>
      <c r="C114" s="139">
        <f>DATA!C99</f>
        <v>5</v>
      </c>
      <c r="D114" s="84">
        <f>DATA!D99</f>
        <v>1350</v>
      </c>
      <c r="E114" s="84">
        <f>DATA!E99</f>
        <v>885</v>
      </c>
      <c r="F114" s="84">
        <f>DATA!F99</f>
        <v>465</v>
      </c>
      <c r="G114" s="103">
        <f t="shared" si="49"/>
        <v>65.555555555555557</v>
      </c>
      <c r="H114" s="84">
        <f>DATA!H99</f>
        <v>7</v>
      </c>
      <c r="I114" s="93">
        <f>DATA!I99</f>
        <v>3</v>
      </c>
      <c r="J114" s="84">
        <f>DATA!J99</f>
        <v>875</v>
      </c>
      <c r="K114" s="15">
        <f>DATA!K99</f>
        <v>355</v>
      </c>
      <c r="L114" s="8">
        <f t="shared" si="50"/>
        <v>40.571428571428569</v>
      </c>
      <c r="M114" s="60">
        <f>DATA!L99</f>
        <v>165</v>
      </c>
      <c r="N114" s="8">
        <f t="shared" si="51"/>
        <v>18.857142857142858</v>
      </c>
      <c r="O114" s="60">
        <f>DATA!M99</f>
        <v>355</v>
      </c>
      <c r="P114" s="8">
        <f t="shared" si="52"/>
        <v>40.571428571428569</v>
      </c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</row>
    <row r="115" spans="1:38" x14ac:dyDescent="0.25">
      <c r="A115" s="84" t="s">
        <v>91</v>
      </c>
      <c r="B115" s="84" t="s">
        <v>119</v>
      </c>
      <c r="C115" s="139">
        <f>DATA!C100</f>
        <v>6</v>
      </c>
      <c r="D115" s="84">
        <f>DATA!D100</f>
        <v>1132</v>
      </c>
      <c r="E115" s="84">
        <f>DATA!E100</f>
        <v>687</v>
      </c>
      <c r="F115" s="84">
        <f>DATA!F100</f>
        <v>445</v>
      </c>
      <c r="G115" s="103">
        <f t="shared" si="49"/>
        <v>60.689045936395758</v>
      </c>
      <c r="H115" s="84">
        <f>DATA!H100</f>
        <v>9</v>
      </c>
      <c r="I115" s="93">
        <f>DATA!I100</f>
        <v>11</v>
      </c>
      <c r="J115" s="84">
        <f>DATA!J100</f>
        <v>667</v>
      </c>
      <c r="K115" s="15">
        <f>DATA!K100</f>
        <v>341</v>
      </c>
      <c r="L115" s="8">
        <f t="shared" si="50"/>
        <v>51.124437781109442</v>
      </c>
      <c r="M115" s="60">
        <f>DATA!L100</f>
        <v>110</v>
      </c>
      <c r="N115" s="8">
        <f t="shared" si="51"/>
        <v>16.491754122938531</v>
      </c>
      <c r="O115" s="60">
        <f>DATA!M100</f>
        <v>216</v>
      </c>
      <c r="P115" s="8">
        <f t="shared" si="52"/>
        <v>32.38380809595202</v>
      </c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</row>
    <row r="116" spans="1:38" x14ac:dyDescent="0.25">
      <c r="A116" s="84" t="s">
        <v>91</v>
      </c>
      <c r="B116" s="84" t="s">
        <v>119</v>
      </c>
      <c r="C116" s="139">
        <f>DATA!C101</f>
        <v>7</v>
      </c>
      <c r="D116" s="84">
        <f>DATA!D101</f>
        <v>1043</v>
      </c>
      <c r="E116" s="84">
        <f>DATA!E101</f>
        <v>717</v>
      </c>
      <c r="F116" s="84">
        <f>DATA!F101</f>
        <v>326</v>
      </c>
      <c r="G116" s="103">
        <f t="shared" si="49"/>
        <v>68.744007670182171</v>
      </c>
      <c r="H116" s="84">
        <f>DATA!H101</f>
        <v>4</v>
      </c>
      <c r="I116" s="93">
        <f>DATA!I101</f>
        <v>2</v>
      </c>
      <c r="J116" s="84">
        <f>DATA!J101</f>
        <v>711</v>
      </c>
      <c r="K116" s="15">
        <f>DATA!K101</f>
        <v>411</v>
      </c>
      <c r="L116" s="8">
        <f t="shared" si="50"/>
        <v>57.805907172995788</v>
      </c>
      <c r="M116" s="60">
        <f>DATA!L101</f>
        <v>138</v>
      </c>
      <c r="N116" s="8">
        <f t="shared" si="51"/>
        <v>19.40928270042194</v>
      </c>
      <c r="O116" s="60">
        <f>DATA!M101</f>
        <v>162</v>
      </c>
      <c r="P116" s="8">
        <f t="shared" si="52"/>
        <v>22.784810126582279</v>
      </c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</row>
    <row r="117" spans="1:38" x14ac:dyDescent="0.25">
      <c r="A117" s="84" t="s">
        <v>91</v>
      </c>
      <c r="B117" s="84" t="s">
        <v>119</v>
      </c>
      <c r="C117" s="139">
        <f>DATA!C102</f>
        <v>8</v>
      </c>
      <c r="D117" s="84">
        <f>DATA!D102</f>
        <v>1093</v>
      </c>
      <c r="E117" s="84">
        <f>DATA!E102</f>
        <v>748</v>
      </c>
      <c r="F117" s="84">
        <f>DATA!F102</f>
        <v>345</v>
      </c>
      <c r="G117" s="103">
        <f t="shared" si="49"/>
        <v>68.43549862763038</v>
      </c>
      <c r="H117" s="84">
        <f>DATA!H102</f>
        <v>9</v>
      </c>
      <c r="I117" s="93">
        <f>DATA!I102</f>
        <v>0</v>
      </c>
      <c r="J117" s="84">
        <f>DATA!J102</f>
        <v>739</v>
      </c>
      <c r="K117" s="15">
        <f>DATA!K102</f>
        <v>469</v>
      </c>
      <c r="L117" s="8">
        <f t="shared" si="50"/>
        <v>63.46414073071719</v>
      </c>
      <c r="M117" s="60">
        <f>DATA!L102</f>
        <v>113</v>
      </c>
      <c r="N117" s="8">
        <f t="shared" si="51"/>
        <v>15.290933694181327</v>
      </c>
      <c r="O117" s="60">
        <f>DATA!M102</f>
        <v>157</v>
      </c>
      <c r="P117" s="8">
        <f t="shared" si="52"/>
        <v>21.24492557510149</v>
      </c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</row>
    <row r="118" spans="1:38" x14ac:dyDescent="0.25">
      <c r="A118" s="84" t="s">
        <v>91</v>
      </c>
      <c r="B118" s="84" t="s">
        <v>119</v>
      </c>
      <c r="C118" s="139">
        <f>DATA!C103</f>
        <v>9</v>
      </c>
      <c r="D118" s="84">
        <f>DATA!D103</f>
        <v>939</v>
      </c>
      <c r="E118" s="84">
        <f>DATA!E103</f>
        <v>632</v>
      </c>
      <c r="F118" s="84">
        <f>DATA!F103</f>
        <v>307</v>
      </c>
      <c r="G118" s="103">
        <f t="shared" si="49"/>
        <v>67.305644302449423</v>
      </c>
      <c r="H118" s="84">
        <f>DATA!H103</f>
        <v>3</v>
      </c>
      <c r="I118" s="93">
        <f>DATA!I103</f>
        <v>4</v>
      </c>
      <c r="J118" s="84">
        <f>DATA!J103</f>
        <v>625</v>
      </c>
      <c r="K118" s="15">
        <f>DATA!K103</f>
        <v>353</v>
      </c>
      <c r="L118" s="8">
        <f t="shared" si="50"/>
        <v>56.48</v>
      </c>
      <c r="M118" s="60">
        <f>DATA!L103</f>
        <v>107</v>
      </c>
      <c r="N118" s="8">
        <f t="shared" si="51"/>
        <v>17.119999999999997</v>
      </c>
      <c r="O118" s="60">
        <f>DATA!M103</f>
        <v>165</v>
      </c>
      <c r="P118" s="8">
        <f t="shared" si="52"/>
        <v>26.400000000000002</v>
      </c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</row>
    <row r="119" spans="1:38" x14ac:dyDescent="0.25">
      <c r="A119" s="84" t="s">
        <v>91</v>
      </c>
      <c r="B119" s="84" t="s">
        <v>119</v>
      </c>
      <c r="C119" s="139">
        <f>DATA!C104</f>
        <v>10</v>
      </c>
      <c r="D119" s="84">
        <f>DATA!D104</f>
        <v>1344</v>
      </c>
      <c r="E119" s="84">
        <f>DATA!E104</f>
        <v>825</v>
      </c>
      <c r="F119" s="84">
        <f>DATA!F104</f>
        <v>519</v>
      </c>
      <c r="G119" s="103">
        <f t="shared" si="49"/>
        <v>61.383928571428569</v>
      </c>
      <c r="H119" s="84">
        <f>DATA!H104</f>
        <v>14</v>
      </c>
      <c r="I119" s="93">
        <f>DATA!I104</f>
        <v>3</v>
      </c>
      <c r="J119" s="84">
        <f>DATA!J104</f>
        <v>808</v>
      </c>
      <c r="K119" s="15">
        <f>DATA!K104</f>
        <v>334</v>
      </c>
      <c r="L119" s="8">
        <f t="shared" si="50"/>
        <v>41.336633663366335</v>
      </c>
      <c r="M119" s="60">
        <f>DATA!L104</f>
        <v>148</v>
      </c>
      <c r="N119" s="8">
        <f t="shared" si="51"/>
        <v>18.316831683168317</v>
      </c>
      <c r="O119" s="60">
        <f>DATA!M104</f>
        <v>326</v>
      </c>
      <c r="P119" s="8">
        <f t="shared" si="52"/>
        <v>40.346534653465348</v>
      </c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</row>
    <row r="120" spans="1:38" x14ac:dyDescent="0.25">
      <c r="A120" s="84" t="s">
        <v>91</v>
      </c>
      <c r="B120" s="84" t="s">
        <v>119</v>
      </c>
      <c r="C120" s="139">
        <f>DATA!C105</f>
        <v>11</v>
      </c>
      <c r="D120" s="84">
        <f>DATA!D105</f>
        <v>1464</v>
      </c>
      <c r="E120" s="84">
        <f>DATA!E105</f>
        <v>959</v>
      </c>
      <c r="F120" s="84">
        <f>DATA!F105</f>
        <v>505</v>
      </c>
      <c r="G120" s="103">
        <f t="shared" si="49"/>
        <v>65.505464480874323</v>
      </c>
      <c r="H120" s="84">
        <f>DATA!H105</f>
        <v>15</v>
      </c>
      <c r="I120" s="93">
        <f>DATA!I105</f>
        <v>9</v>
      </c>
      <c r="J120" s="84">
        <f>DATA!J105</f>
        <v>935</v>
      </c>
      <c r="K120" s="15">
        <f>DATA!K105</f>
        <v>469</v>
      </c>
      <c r="L120" s="8">
        <f t="shared" si="50"/>
        <v>50.160427807486627</v>
      </c>
      <c r="M120" s="60">
        <f>DATA!L105</f>
        <v>171</v>
      </c>
      <c r="N120" s="8">
        <f t="shared" si="51"/>
        <v>18.288770053475936</v>
      </c>
      <c r="O120" s="60">
        <f>DATA!M105</f>
        <v>295</v>
      </c>
      <c r="P120" s="8">
        <f t="shared" si="52"/>
        <v>31.550802139037433</v>
      </c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</row>
    <row r="121" spans="1:38" x14ac:dyDescent="0.25">
      <c r="A121" s="84" t="s">
        <v>91</v>
      </c>
      <c r="B121" s="84" t="s">
        <v>119</v>
      </c>
      <c r="C121" s="139">
        <f>DATA!C106</f>
        <v>12</v>
      </c>
      <c r="D121" s="84">
        <f>DATA!D106</f>
        <v>1771</v>
      </c>
      <c r="E121" s="84">
        <f>DATA!E106</f>
        <v>1134</v>
      </c>
      <c r="F121" s="84">
        <f>DATA!F106</f>
        <v>637</v>
      </c>
      <c r="G121" s="103">
        <f t="shared" si="49"/>
        <v>64.031620553359687</v>
      </c>
      <c r="H121" s="84">
        <f>DATA!H106</f>
        <v>11</v>
      </c>
      <c r="I121" s="93">
        <f>DATA!I106</f>
        <v>10</v>
      </c>
      <c r="J121" s="84">
        <f>DATA!J106</f>
        <v>1113</v>
      </c>
      <c r="K121" s="15">
        <f>DATA!K106</f>
        <v>568</v>
      </c>
      <c r="L121" s="8">
        <f t="shared" si="50"/>
        <v>51.033243486073673</v>
      </c>
      <c r="M121" s="60">
        <f>DATA!L106</f>
        <v>213</v>
      </c>
      <c r="N121" s="8">
        <f t="shared" si="51"/>
        <v>19.137466307277627</v>
      </c>
      <c r="O121" s="60">
        <f>DATA!M106</f>
        <v>332</v>
      </c>
      <c r="P121" s="8">
        <f t="shared" si="52"/>
        <v>29.829290206648697</v>
      </c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</row>
    <row r="122" spans="1:38" x14ac:dyDescent="0.25">
      <c r="A122" s="84" t="s">
        <v>91</v>
      </c>
      <c r="B122" s="84" t="s">
        <v>119</v>
      </c>
      <c r="C122" s="139">
        <f>DATA!C107</f>
        <v>13</v>
      </c>
      <c r="D122" s="84">
        <f>DATA!D107</f>
        <v>1403</v>
      </c>
      <c r="E122" s="84">
        <f>DATA!E107</f>
        <v>985</v>
      </c>
      <c r="F122" s="84">
        <f>DATA!F107</f>
        <v>418</v>
      </c>
      <c r="G122" s="103">
        <f t="shared" si="49"/>
        <v>70.206699928724163</v>
      </c>
      <c r="H122" s="84">
        <f>DATA!H107</f>
        <v>9</v>
      </c>
      <c r="I122" s="93">
        <f>DATA!I107</f>
        <v>3</v>
      </c>
      <c r="J122" s="84">
        <f>DATA!J107</f>
        <v>973</v>
      </c>
      <c r="K122" s="15">
        <f>DATA!K107</f>
        <v>450</v>
      </c>
      <c r="L122" s="8">
        <f t="shared" si="50"/>
        <v>46.248715313463521</v>
      </c>
      <c r="M122" s="60">
        <f>DATA!L107</f>
        <v>265</v>
      </c>
      <c r="N122" s="8">
        <f t="shared" si="51"/>
        <v>27.235354573484074</v>
      </c>
      <c r="O122" s="60">
        <f>DATA!M107</f>
        <v>258</v>
      </c>
      <c r="P122" s="8">
        <f t="shared" si="52"/>
        <v>26.515930113052416</v>
      </c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</row>
    <row r="123" spans="1:38" x14ac:dyDescent="0.25">
      <c r="A123" s="84" t="s">
        <v>91</v>
      </c>
      <c r="B123" s="84" t="s">
        <v>119</v>
      </c>
      <c r="C123" s="139">
        <f>DATA!C108</f>
        <v>14</v>
      </c>
      <c r="D123" s="84">
        <f>DATA!D108</f>
        <v>1660</v>
      </c>
      <c r="E123" s="84">
        <f>DATA!E108</f>
        <v>1035</v>
      </c>
      <c r="F123" s="84">
        <f>DATA!F108</f>
        <v>625</v>
      </c>
      <c r="G123" s="103">
        <f t="shared" si="49"/>
        <v>62.349397590361441</v>
      </c>
      <c r="H123" s="84">
        <f>DATA!H108</f>
        <v>6</v>
      </c>
      <c r="I123" s="93">
        <f>DATA!I108</f>
        <v>11</v>
      </c>
      <c r="J123" s="84">
        <f>DATA!J108</f>
        <v>1018</v>
      </c>
      <c r="K123" s="15">
        <f>DATA!K108</f>
        <v>493</v>
      </c>
      <c r="L123" s="8">
        <f t="shared" si="50"/>
        <v>48.428290766208256</v>
      </c>
      <c r="M123" s="60">
        <f>DATA!L108</f>
        <v>150</v>
      </c>
      <c r="N123" s="8">
        <f t="shared" si="51"/>
        <v>14.734774066797643</v>
      </c>
      <c r="O123" s="60">
        <f>DATA!M108</f>
        <v>375</v>
      </c>
      <c r="P123" s="8">
        <f t="shared" si="52"/>
        <v>36.836935166994103</v>
      </c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</row>
    <row r="124" spans="1:38" x14ac:dyDescent="0.25">
      <c r="A124" s="11" t="s">
        <v>91</v>
      </c>
      <c r="B124" s="11" t="s">
        <v>36</v>
      </c>
      <c r="C124" s="26"/>
      <c r="D124" s="59">
        <f>SUM(D125:D139)</f>
        <v>18002</v>
      </c>
      <c r="E124" s="59">
        <f>SUM(E125:E139)</f>
        <v>11592</v>
      </c>
      <c r="F124" s="59">
        <f>D124-E124</f>
        <v>6410</v>
      </c>
      <c r="G124" s="13">
        <f>E124/D124*100</f>
        <v>64.392845239417838</v>
      </c>
      <c r="H124" s="59">
        <f>SUM(H125:H139)</f>
        <v>197</v>
      </c>
      <c r="I124" s="59">
        <f>SUM(I125:I139)</f>
        <v>103</v>
      </c>
      <c r="J124" s="63">
        <f>SUM(J125:J139)</f>
        <v>11292</v>
      </c>
      <c r="K124" s="59">
        <f>SUM(K125:K139)</f>
        <v>2749</v>
      </c>
      <c r="L124" s="57">
        <f>K124/$J124*100</f>
        <v>24.344668792065178</v>
      </c>
      <c r="M124" s="59">
        <f>SUM(M125:M139)</f>
        <v>2223</v>
      </c>
      <c r="N124" s="57">
        <f>M124/$J124*100</f>
        <v>19.686503719447394</v>
      </c>
      <c r="O124" s="59">
        <f>SUM(O125:O139)</f>
        <v>6320</v>
      </c>
      <c r="P124" s="57">
        <f>O124/$J124*100</f>
        <v>55.968827488487428</v>
      </c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</row>
    <row r="125" spans="1:38" s="15" customFormat="1" x14ac:dyDescent="0.25">
      <c r="A125" s="84" t="s">
        <v>91</v>
      </c>
      <c r="B125" s="84" t="s">
        <v>13</v>
      </c>
      <c r="C125" s="139">
        <f>DATA!C109</f>
        <v>1</v>
      </c>
      <c r="D125" s="84">
        <f>DATA!D109</f>
        <v>1227</v>
      </c>
      <c r="E125" s="84">
        <f>DATA!E109</f>
        <v>710</v>
      </c>
      <c r="F125" s="84">
        <f>DATA!F109</f>
        <v>517</v>
      </c>
      <c r="G125" s="103">
        <f t="shared" ref="G125:G139" si="53">E125/D125*100</f>
        <v>57.86471067644662</v>
      </c>
      <c r="H125" s="84">
        <f>DATA!H109</f>
        <v>11</v>
      </c>
      <c r="I125" s="93">
        <f>DATA!I109</f>
        <v>4</v>
      </c>
      <c r="J125" s="84">
        <f>DATA!J109</f>
        <v>695</v>
      </c>
      <c r="K125" s="15">
        <f>DATA!K109</f>
        <v>149</v>
      </c>
      <c r="L125" s="38">
        <f t="shared" ref="L125:L135" si="54">K125/J125*100</f>
        <v>21.438848920863311</v>
      </c>
      <c r="M125" s="77">
        <f>DATA!L109</f>
        <v>151</v>
      </c>
      <c r="N125" s="38">
        <f t="shared" ref="N125:N135" si="55">M125/J125*100</f>
        <v>21.726618705035971</v>
      </c>
      <c r="O125" s="77">
        <f>DATA!M109</f>
        <v>395</v>
      </c>
      <c r="P125" s="38">
        <f t="shared" ref="P125:P135" si="56">O125/J125*100</f>
        <v>56.834532374100718</v>
      </c>
    </row>
    <row r="126" spans="1:38" s="15" customFormat="1" x14ac:dyDescent="0.25">
      <c r="A126" s="84" t="s">
        <v>91</v>
      </c>
      <c r="B126" s="84" t="s">
        <v>13</v>
      </c>
      <c r="C126" s="139">
        <f>DATA!C110</f>
        <v>2</v>
      </c>
      <c r="D126" s="84">
        <f>DATA!D110</f>
        <v>1051</v>
      </c>
      <c r="E126" s="84">
        <f>DATA!E110</f>
        <v>732</v>
      </c>
      <c r="F126" s="84">
        <f>DATA!F110</f>
        <v>319</v>
      </c>
      <c r="G126" s="103">
        <f t="shared" si="53"/>
        <v>69.647954329210265</v>
      </c>
      <c r="H126" s="84">
        <f>DATA!H110</f>
        <v>10</v>
      </c>
      <c r="I126" s="93">
        <f>DATA!I110</f>
        <v>6</v>
      </c>
      <c r="J126" s="84">
        <f>DATA!J110</f>
        <v>716</v>
      </c>
      <c r="K126" s="15">
        <f>DATA!K110</f>
        <v>250</v>
      </c>
      <c r="L126" s="38">
        <f t="shared" si="54"/>
        <v>34.916201117318437</v>
      </c>
      <c r="M126" s="77">
        <f>DATA!L110</f>
        <v>171</v>
      </c>
      <c r="N126" s="38">
        <f t="shared" si="55"/>
        <v>23.882681564245811</v>
      </c>
      <c r="O126" s="77">
        <f>DATA!M110</f>
        <v>295</v>
      </c>
      <c r="P126" s="38">
        <f t="shared" si="56"/>
        <v>41.201117318435756</v>
      </c>
    </row>
    <row r="127" spans="1:38" s="15" customFormat="1" x14ac:dyDescent="0.25">
      <c r="A127" s="84" t="s">
        <v>91</v>
      </c>
      <c r="B127" s="84" t="s">
        <v>13</v>
      </c>
      <c r="C127" s="139">
        <f>DATA!C111</f>
        <v>3</v>
      </c>
      <c r="D127" s="84">
        <f>DATA!D111</f>
        <v>1197</v>
      </c>
      <c r="E127" s="84">
        <f>DATA!E111</f>
        <v>759</v>
      </c>
      <c r="F127" s="84">
        <f>DATA!F111</f>
        <v>438</v>
      </c>
      <c r="G127" s="103">
        <f t="shared" si="53"/>
        <v>63.408521303258148</v>
      </c>
      <c r="H127" s="84">
        <f>DATA!H111</f>
        <v>11</v>
      </c>
      <c r="I127" s="93">
        <f>DATA!I111</f>
        <v>9</v>
      </c>
      <c r="J127" s="84">
        <f>DATA!J111</f>
        <v>739</v>
      </c>
      <c r="K127" s="15">
        <f>DATA!K111</f>
        <v>249</v>
      </c>
      <c r="L127" s="38">
        <f t="shared" si="54"/>
        <v>33.694181326116372</v>
      </c>
      <c r="M127" s="77">
        <f>DATA!L111</f>
        <v>141</v>
      </c>
      <c r="N127" s="38">
        <f t="shared" si="55"/>
        <v>19.079837618403246</v>
      </c>
      <c r="O127" s="77">
        <f>DATA!M111</f>
        <v>349</v>
      </c>
      <c r="P127" s="38">
        <f t="shared" si="56"/>
        <v>47.225981055480382</v>
      </c>
    </row>
    <row r="128" spans="1:38" s="15" customFormat="1" x14ac:dyDescent="0.25">
      <c r="A128" s="84" t="s">
        <v>91</v>
      </c>
      <c r="B128" s="84" t="s">
        <v>13</v>
      </c>
      <c r="C128" s="139">
        <f>DATA!C112</f>
        <v>4</v>
      </c>
      <c r="D128" s="84">
        <f>DATA!D112</f>
        <v>1081</v>
      </c>
      <c r="E128" s="84">
        <f>DATA!E112</f>
        <v>680</v>
      </c>
      <c r="F128" s="84">
        <f>DATA!F112</f>
        <v>401</v>
      </c>
      <c r="G128" s="103">
        <f t="shared" si="53"/>
        <v>62.904717853839045</v>
      </c>
      <c r="H128" s="84">
        <f>DATA!H112</f>
        <v>17</v>
      </c>
      <c r="I128" s="93">
        <f>DATA!I112</f>
        <v>4</v>
      </c>
      <c r="J128" s="84">
        <f>DATA!J112</f>
        <v>659</v>
      </c>
      <c r="K128" s="15">
        <f>DATA!K112</f>
        <v>60</v>
      </c>
      <c r="L128" s="38">
        <f t="shared" si="54"/>
        <v>9.1047040971168425</v>
      </c>
      <c r="M128" s="77">
        <f>DATA!L112</f>
        <v>61</v>
      </c>
      <c r="N128" s="38">
        <f t="shared" si="55"/>
        <v>9.2564491654021239</v>
      </c>
      <c r="O128" s="77">
        <f>DATA!M112</f>
        <v>538</v>
      </c>
      <c r="P128" s="38">
        <f t="shared" si="56"/>
        <v>81.638846737481032</v>
      </c>
    </row>
    <row r="129" spans="1:38" s="15" customFormat="1" x14ac:dyDescent="0.25">
      <c r="A129" s="84" t="s">
        <v>91</v>
      </c>
      <c r="B129" s="84" t="s">
        <v>13</v>
      </c>
      <c r="C129" s="139">
        <f>DATA!C113</f>
        <v>5</v>
      </c>
      <c r="D129" s="84">
        <f>DATA!D113</f>
        <v>1354</v>
      </c>
      <c r="E129" s="84">
        <f>DATA!E113</f>
        <v>841</v>
      </c>
      <c r="F129" s="84">
        <f>DATA!F113</f>
        <v>513</v>
      </c>
      <c r="G129" s="103">
        <f t="shared" si="53"/>
        <v>62.112259970457906</v>
      </c>
      <c r="H129" s="84">
        <f>DATA!H113</f>
        <v>23</v>
      </c>
      <c r="I129" s="93">
        <f>DATA!I113</f>
        <v>11</v>
      </c>
      <c r="J129" s="84">
        <f>DATA!J113</f>
        <v>807</v>
      </c>
      <c r="K129" s="15">
        <f>DATA!K113</f>
        <v>74</v>
      </c>
      <c r="L129" s="38">
        <f t="shared" si="54"/>
        <v>9.1697645600991322</v>
      </c>
      <c r="M129" s="77">
        <f>DATA!L113</f>
        <v>112</v>
      </c>
      <c r="N129" s="38">
        <f t="shared" si="55"/>
        <v>13.878562577447337</v>
      </c>
      <c r="O129" s="77">
        <f>DATA!M113</f>
        <v>621</v>
      </c>
      <c r="P129" s="38">
        <f t="shared" si="56"/>
        <v>76.951672862453535</v>
      </c>
    </row>
    <row r="130" spans="1:38" s="15" customFormat="1" x14ac:dyDescent="0.25">
      <c r="A130" s="84" t="s">
        <v>91</v>
      </c>
      <c r="B130" s="84" t="s">
        <v>13</v>
      </c>
      <c r="C130" s="139">
        <f>DATA!C114</f>
        <v>6</v>
      </c>
      <c r="D130" s="84">
        <f>DATA!D114</f>
        <v>1124</v>
      </c>
      <c r="E130" s="84">
        <f>DATA!E114</f>
        <v>805</v>
      </c>
      <c r="F130" s="84">
        <f>DATA!F114</f>
        <v>319</v>
      </c>
      <c r="G130" s="103">
        <f t="shared" si="53"/>
        <v>71.619217081850536</v>
      </c>
      <c r="H130" s="84">
        <f>DATA!H114</f>
        <v>13</v>
      </c>
      <c r="I130" s="93">
        <f>DATA!I114</f>
        <v>8</v>
      </c>
      <c r="J130" s="84">
        <f>DATA!J114</f>
        <v>784</v>
      </c>
      <c r="K130" s="15">
        <f>DATA!K114</f>
        <v>298</v>
      </c>
      <c r="L130" s="38">
        <f t="shared" si="54"/>
        <v>38.010204081632651</v>
      </c>
      <c r="M130" s="77">
        <f>DATA!L114</f>
        <v>204</v>
      </c>
      <c r="N130" s="38">
        <f t="shared" si="55"/>
        <v>26.020408163265309</v>
      </c>
      <c r="O130" s="77">
        <f>DATA!M114</f>
        <v>282</v>
      </c>
      <c r="P130" s="38">
        <f t="shared" si="56"/>
        <v>35.969387755102041</v>
      </c>
    </row>
    <row r="131" spans="1:38" s="15" customFormat="1" x14ac:dyDescent="0.25">
      <c r="A131" s="84" t="s">
        <v>91</v>
      </c>
      <c r="B131" s="84" t="s">
        <v>13</v>
      </c>
      <c r="C131" s="139">
        <f>DATA!C115</f>
        <v>7</v>
      </c>
      <c r="D131" s="84">
        <f>DATA!D115</f>
        <v>1129</v>
      </c>
      <c r="E131" s="84">
        <f>DATA!E115</f>
        <v>679</v>
      </c>
      <c r="F131" s="84">
        <f>DATA!F115</f>
        <v>450</v>
      </c>
      <c r="G131" s="103">
        <f t="shared" si="53"/>
        <v>60.141718334809568</v>
      </c>
      <c r="H131" s="84">
        <f>DATA!H115</f>
        <v>23</v>
      </c>
      <c r="I131" s="93">
        <f>DATA!I115</f>
        <v>1</v>
      </c>
      <c r="J131" s="84">
        <f>DATA!J115</f>
        <v>655</v>
      </c>
      <c r="K131" s="15">
        <f>DATA!K115</f>
        <v>97</v>
      </c>
      <c r="L131" s="38">
        <f t="shared" si="54"/>
        <v>14.809160305343511</v>
      </c>
      <c r="M131" s="77">
        <f>DATA!L115</f>
        <v>111</v>
      </c>
      <c r="N131" s="38">
        <f t="shared" si="55"/>
        <v>16.946564885496183</v>
      </c>
      <c r="O131" s="77">
        <f>DATA!M115</f>
        <v>447</v>
      </c>
      <c r="P131" s="38">
        <f t="shared" si="56"/>
        <v>68.244274809160316</v>
      </c>
    </row>
    <row r="132" spans="1:38" s="15" customFormat="1" x14ac:dyDescent="0.25">
      <c r="A132" s="84" t="s">
        <v>91</v>
      </c>
      <c r="B132" s="84" t="s">
        <v>13</v>
      </c>
      <c r="C132" s="139">
        <f>DATA!C116</f>
        <v>8</v>
      </c>
      <c r="D132" s="84">
        <f>DATA!D116</f>
        <v>1242</v>
      </c>
      <c r="E132" s="84">
        <f>DATA!E116</f>
        <v>819</v>
      </c>
      <c r="F132" s="84">
        <f>DATA!F116</f>
        <v>423</v>
      </c>
      <c r="G132" s="103">
        <f t="shared" si="53"/>
        <v>65.94202898550725</v>
      </c>
      <c r="H132" s="84">
        <f>DATA!H116</f>
        <v>15</v>
      </c>
      <c r="I132" s="93">
        <f>DATA!I116</f>
        <v>5</v>
      </c>
      <c r="J132" s="84">
        <f>DATA!J116</f>
        <v>799</v>
      </c>
      <c r="K132" s="15">
        <f>DATA!K116</f>
        <v>156</v>
      </c>
      <c r="L132" s="38">
        <f t="shared" si="54"/>
        <v>19.524405506883603</v>
      </c>
      <c r="M132" s="77">
        <f>DATA!L116</f>
        <v>132</v>
      </c>
      <c r="N132" s="38">
        <f t="shared" si="55"/>
        <v>16.520650813516895</v>
      </c>
      <c r="O132" s="77">
        <f>DATA!M116</f>
        <v>511</v>
      </c>
      <c r="P132" s="38">
        <f t="shared" si="56"/>
        <v>63.954943679599495</v>
      </c>
    </row>
    <row r="133" spans="1:38" s="15" customFormat="1" x14ac:dyDescent="0.25">
      <c r="A133" s="84" t="s">
        <v>91</v>
      </c>
      <c r="B133" s="84" t="s">
        <v>13</v>
      </c>
      <c r="C133" s="139">
        <f>DATA!C117</f>
        <v>9</v>
      </c>
      <c r="D133" s="84">
        <f>DATA!D117</f>
        <v>1147</v>
      </c>
      <c r="E133" s="84">
        <f>DATA!E117</f>
        <v>786</v>
      </c>
      <c r="F133" s="84">
        <f>DATA!F117</f>
        <v>361</v>
      </c>
      <c r="G133" s="103">
        <f t="shared" si="53"/>
        <v>68.526591107236271</v>
      </c>
      <c r="H133" s="84">
        <f>DATA!H117</f>
        <v>7</v>
      </c>
      <c r="I133" s="93">
        <f>DATA!I117</f>
        <v>7</v>
      </c>
      <c r="J133" s="84">
        <f>DATA!J117</f>
        <v>772</v>
      </c>
      <c r="K133" s="15">
        <f>DATA!K117</f>
        <v>278</v>
      </c>
      <c r="L133" s="38">
        <f t="shared" si="54"/>
        <v>36.010362694300518</v>
      </c>
      <c r="M133" s="77">
        <f>DATA!L117</f>
        <v>150</v>
      </c>
      <c r="N133" s="38">
        <f t="shared" si="55"/>
        <v>19.430051813471501</v>
      </c>
      <c r="O133" s="77">
        <f>DATA!M117</f>
        <v>344</v>
      </c>
      <c r="P133" s="38">
        <f t="shared" si="56"/>
        <v>44.559585492227974</v>
      </c>
    </row>
    <row r="134" spans="1:38" s="15" customFormat="1" x14ac:dyDescent="0.25">
      <c r="A134" s="84" t="s">
        <v>91</v>
      </c>
      <c r="B134" s="84" t="s">
        <v>13</v>
      </c>
      <c r="C134" s="139">
        <f>DATA!C118</f>
        <v>10</v>
      </c>
      <c r="D134" s="84">
        <f>DATA!D118</f>
        <v>1255</v>
      </c>
      <c r="E134" s="84">
        <f>DATA!E118</f>
        <v>837</v>
      </c>
      <c r="F134" s="84">
        <f>DATA!F118</f>
        <v>418</v>
      </c>
      <c r="G134" s="103">
        <f t="shared" si="53"/>
        <v>66.69322709163346</v>
      </c>
      <c r="H134" s="84">
        <f>DATA!H118</f>
        <v>8</v>
      </c>
      <c r="I134" s="93">
        <f>DATA!I118</f>
        <v>4</v>
      </c>
      <c r="J134" s="84">
        <f>DATA!J118</f>
        <v>825</v>
      </c>
      <c r="K134" s="15">
        <f>DATA!K118</f>
        <v>247</v>
      </c>
      <c r="L134" s="38">
        <f t="shared" si="54"/>
        <v>29.939393939393938</v>
      </c>
      <c r="M134" s="77">
        <f>DATA!L118</f>
        <v>194</v>
      </c>
      <c r="N134" s="38">
        <f t="shared" si="55"/>
        <v>23.515151515151516</v>
      </c>
      <c r="O134" s="77">
        <f>DATA!M118</f>
        <v>384</v>
      </c>
      <c r="P134" s="38">
        <f t="shared" si="56"/>
        <v>46.545454545454547</v>
      </c>
    </row>
    <row r="135" spans="1:38" s="15" customFormat="1" x14ac:dyDescent="0.25">
      <c r="A135" s="84" t="s">
        <v>91</v>
      </c>
      <c r="B135" s="84" t="s">
        <v>13</v>
      </c>
      <c r="C135" s="139">
        <f>DATA!C119</f>
        <v>11</v>
      </c>
      <c r="D135" s="84">
        <f>DATA!D119</f>
        <v>1259</v>
      </c>
      <c r="E135" s="84">
        <f>DATA!E119</f>
        <v>726</v>
      </c>
      <c r="F135" s="84">
        <f>DATA!F119</f>
        <v>533</v>
      </c>
      <c r="G135" s="103">
        <f t="shared" si="53"/>
        <v>57.664813343923747</v>
      </c>
      <c r="H135" s="84">
        <f>DATA!H119</f>
        <v>13</v>
      </c>
      <c r="I135" s="93">
        <f>DATA!I119</f>
        <v>3</v>
      </c>
      <c r="J135" s="84">
        <f>DATA!J119</f>
        <v>710</v>
      </c>
      <c r="K135" s="15">
        <f>DATA!K119</f>
        <v>120</v>
      </c>
      <c r="L135" s="38">
        <f t="shared" si="54"/>
        <v>16.901408450704224</v>
      </c>
      <c r="M135" s="77">
        <f>DATA!L119</f>
        <v>142</v>
      </c>
      <c r="N135" s="38">
        <f t="shared" si="55"/>
        <v>20</v>
      </c>
      <c r="O135" s="77">
        <f>DATA!M119</f>
        <v>448</v>
      </c>
      <c r="P135" s="38">
        <f t="shared" si="56"/>
        <v>63.098591549295776</v>
      </c>
    </row>
    <row r="136" spans="1:38" s="15" customFormat="1" x14ac:dyDescent="0.25">
      <c r="A136" s="84" t="s">
        <v>91</v>
      </c>
      <c r="B136" s="84" t="s">
        <v>13</v>
      </c>
      <c r="C136" s="139">
        <f>DATA!C120</f>
        <v>12</v>
      </c>
      <c r="D136" s="84">
        <f>DATA!D120</f>
        <v>1209</v>
      </c>
      <c r="E136" s="84">
        <f>DATA!E120</f>
        <v>834</v>
      </c>
      <c r="F136" s="84">
        <f>DATA!F120</f>
        <v>375</v>
      </c>
      <c r="G136" s="103">
        <f t="shared" si="53"/>
        <v>68.982630272952846</v>
      </c>
      <c r="H136" s="84">
        <f>DATA!H120</f>
        <v>9</v>
      </c>
      <c r="I136" s="93">
        <f>DATA!I120</f>
        <v>22</v>
      </c>
      <c r="J136" s="84">
        <f>DATA!J120</f>
        <v>803</v>
      </c>
      <c r="K136" s="15">
        <f>DATA!K120</f>
        <v>237</v>
      </c>
      <c r="L136" s="38">
        <f t="shared" ref="L136" si="57">K136/J136*100</f>
        <v>29.514321295143215</v>
      </c>
      <c r="M136" s="77">
        <f>DATA!L120</f>
        <v>191</v>
      </c>
      <c r="N136" s="38">
        <f t="shared" ref="N136" si="58">M136/J136*100</f>
        <v>23.785803237858033</v>
      </c>
      <c r="O136" s="77">
        <f>DATA!M120</f>
        <v>375</v>
      </c>
      <c r="P136" s="38">
        <f t="shared" ref="P136" si="59">O136/J136*100</f>
        <v>46.699875466998755</v>
      </c>
    </row>
    <row r="137" spans="1:38" s="15" customFormat="1" x14ac:dyDescent="0.25">
      <c r="A137" s="84" t="s">
        <v>91</v>
      </c>
      <c r="B137" s="84" t="s">
        <v>13</v>
      </c>
      <c r="C137" s="139">
        <f>DATA!C121</f>
        <v>13</v>
      </c>
      <c r="D137" s="84">
        <f>DATA!D121</f>
        <v>1262</v>
      </c>
      <c r="E137" s="84">
        <f>DATA!E121</f>
        <v>862</v>
      </c>
      <c r="F137" s="84">
        <f>DATA!F121</f>
        <v>400</v>
      </c>
      <c r="G137" s="103">
        <f t="shared" si="53"/>
        <v>68.304278922345489</v>
      </c>
      <c r="H137" s="84">
        <f>DATA!H121</f>
        <v>14</v>
      </c>
      <c r="I137" s="93">
        <f>DATA!I121</f>
        <v>7</v>
      </c>
      <c r="J137" s="84">
        <f>DATA!J121</f>
        <v>841</v>
      </c>
      <c r="K137" s="15">
        <f>DATA!K121</f>
        <v>234</v>
      </c>
      <c r="L137" s="38">
        <f t="shared" ref="L137:L139" si="60">K137/J137*100</f>
        <v>27.824019024970276</v>
      </c>
      <c r="M137" s="77">
        <f>DATA!L121</f>
        <v>191</v>
      </c>
      <c r="N137" s="38">
        <f t="shared" ref="N137:N139" si="61">M137/J137*100</f>
        <v>22.711058263971463</v>
      </c>
      <c r="O137" s="77">
        <f>DATA!M121</f>
        <v>416</v>
      </c>
      <c r="P137" s="38">
        <f t="shared" ref="P137:P139" si="62">O137/J137*100</f>
        <v>49.464922711058264</v>
      </c>
    </row>
    <row r="138" spans="1:38" s="15" customFormat="1" x14ac:dyDescent="0.25">
      <c r="A138" s="84" t="s">
        <v>91</v>
      </c>
      <c r="B138" s="84" t="s">
        <v>13</v>
      </c>
      <c r="C138" s="139">
        <f>DATA!C122</f>
        <v>14</v>
      </c>
      <c r="D138" s="84">
        <f>DATA!D122</f>
        <v>1303</v>
      </c>
      <c r="E138" s="84">
        <f>DATA!E122</f>
        <v>818</v>
      </c>
      <c r="F138" s="84">
        <f>DATA!F122</f>
        <v>485</v>
      </c>
      <c r="G138" s="103">
        <f t="shared" si="53"/>
        <v>62.778204144282427</v>
      </c>
      <c r="H138" s="84">
        <f>DATA!H122</f>
        <v>14</v>
      </c>
      <c r="I138" s="93">
        <f>DATA!I122</f>
        <v>7</v>
      </c>
      <c r="J138" s="84">
        <f>DATA!J122</f>
        <v>797</v>
      </c>
      <c r="K138" s="15">
        <f>DATA!K122</f>
        <v>168</v>
      </c>
      <c r="L138" s="38">
        <f t="shared" si="60"/>
        <v>21.07904642409034</v>
      </c>
      <c r="M138" s="77">
        <f>DATA!L122</f>
        <v>172</v>
      </c>
      <c r="N138" s="38">
        <f t="shared" si="61"/>
        <v>21.580928481806776</v>
      </c>
      <c r="O138" s="77">
        <f>DATA!M122</f>
        <v>457</v>
      </c>
      <c r="P138" s="38">
        <f t="shared" si="62"/>
        <v>57.340025094102884</v>
      </c>
    </row>
    <row r="139" spans="1:38" s="15" customFormat="1" x14ac:dyDescent="0.25">
      <c r="A139" s="84" t="s">
        <v>91</v>
      </c>
      <c r="B139" s="84" t="s">
        <v>13</v>
      </c>
      <c r="C139" s="139">
        <f>DATA!C123</f>
        <v>15</v>
      </c>
      <c r="D139" s="84">
        <f>DATA!D123</f>
        <v>1162</v>
      </c>
      <c r="E139" s="84">
        <f>DATA!E123</f>
        <v>704</v>
      </c>
      <c r="F139" s="84">
        <f>DATA!F123</f>
        <v>458</v>
      </c>
      <c r="G139" s="103">
        <f t="shared" si="53"/>
        <v>60.585197934595527</v>
      </c>
      <c r="H139" s="84">
        <f>DATA!H123</f>
        <v>9</v>
      </c>
      <c r="I139" s="93">
        <f>DATA!I123</f>
        <v>5</v>
      </c>
      <c r="J139" s="84">
        <f>DATA!J123</f>
        <v>690</v>
      </c>
      <c r="K139" s="15">
        <f>DATA!K123</f>
        <v>132</v>
      </c>
      <c r="L139" s="38">
        <f t="shared" si="60"/>
        <v>19.130434782608695</v>
      </c>
      <c r="M139" s="77">
        <f>DATA!L123</f>
        <v>100</v>
      </c>
      <c r="N139" s="38">
        <f t="shared" si="61"/>
        <v>14.492753623188406</v>
      </c>
      <c r="O139" s="77">
        <f>DATA!M123</f>
        <v>458</v>
      </c>
      <c r="P139" s="38">
        <f t="shared" si="62"/>
        <v>66.376811594202906</v>
      </c>
    </row>
    <row r="140" spans="1:38" x14ac:dyDescent="0.25">
      <c r="A140" s="11" t="s">
        <v>93</v>
      </c>
      <c r="B140" s="11" t="s">
        <v>37</v>
      </c>
      <c r="C140" s="26"/>
      <c r="D140" s="59">
        <f>SUM(D141:D145)</f>
        <v>6873</v>
      </c>
      <c r="E140" s="59">
        <f>SUM(E141:E145)</f>
        <v>5029</v>
      </c>
      <c r="F140" s="59">
        <f t="shared" ref="F140:F146" si="63">D140-E140</f>
        <v>1844</v>
      </c>
      <c r="G140" s="13">
        <f>E140/D140*100</f>
        <v>73.170376836898015</v>
      </c>
      <c r="H140" s="59">
        <f>SUM(H141:H145)</f>
        <v>30</v>
      </c>
      <c r="I140" s="59">
        <f>SUM(I141:I145)</f>
        <v>15</v>
      </c>
      <c r="J140" s="63">
        <f>SUM(J141:J145)</f>
        <v>4984</v>
      </c>
      <c r="K140" s="59">
        <f>SUM(K141:K145)</f>
        <v>1096</v>
      </c>
      <c r="L140" s="57">
        <f>K140/$J140*100</f>
        <v>21.990369181380416</v>
      </c>
      <c r="M140" s="59">
        <f>SUM(M141:M145)</f>
        <v>930</v>
      </c>
      <c r="N140" s="57">
        <f>M140/$J140*100</f>
        <v>18.659711075441411</v>
      </c>
      <c r="O140" s="59">
        <f>SUM(O141:O145)</f>
        <v>2958</v>
      </c>
      <c r="P140" s="57">
        <f>O140/$J140*100</f>
        <v>59.34991974317817</v>
      </c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</row>
    <row r="141" spans="1:38" s="15" customFormat="1" x14ac:dyDescent="0.25">
      <c r="A141" s="84" t="s">
        <v>93</v>
      </c>
      <c r="B141" s="84" t="s">
        <v>15</v>
      </c>
      <c r="C141" s="139" t="str">
        <f>DATA!C138</f>
        <v>1 (Nunue 1)</v>
      </c>
      <c r="D141" s="84">
        <f>DATA!D138</f>
        <v>1413</v>
      </c>
      <c r="E141" s="84">
        <f>DATA!E138</f>
        <v>1048</v>
      </c>
      <c r="F141" s="84">
        <f>DATA!F138</f>
        <v>365</v>
      </c>
      <c r="G141" s="103">
        <f t="shared" ref="G141:G145" si="64">E141/D141*100</f>
        <v>74.168435951875438</v>
      </c>
      <c r="H141" s="84">
        <f>DATA!H138</f>
        <v>11</v>
      </c>
      <c r="I141" s="93">
        <f>DATA!I138</f>
        <v>0</v>
      </c>
      <c r="J141" s="84">
        <f>DATA!J138</f>
        <v>1037</v>
      </c>
      <c r="K141" s="15">
        <f>DATA!K138</f>
        <v>222</v>
      </c>
      <c r="L141" s="38">
        <f>K141/J141*100</f>
        <v>21.407907425265186</v>
      </c>
      <c r="M141" s="77">
        <f>DATA!L138</f>
        <v>176</v>
      </c>
      <c r="N141" s="38">
        <f>M141/J141*100</f>
        <v>16.972034715525556</v>
      </c>
      <c r="O141" s="77">
        <f>DATA!M138</f>
        <v>639</v>
      </c>
      <c r="P141" s="38">
        <f>O141/J141*100</f>
        <v>61.620057859209254</v>
      </c>
    </row>
    <row r="142" spans="1:38" s="15" customFormat="1" x14ac:dyDescent="0.25">
      <c r="A142" s="84" t="s">
        <v>93</v>
      </c>
      <c r="B142" s="84" t="s">
        <v>15</v>
      </c>
      <c r="C142" s="139" t="str">
        <f>DATA!C139</f>
        <v>2 (Nunue 2)</v>
      </c>
      <c r="D142" s="84">
        <f>DATA!D139</f>
        <v>1630</v>
      </c>
      <c r="E142" s="84">
        <f>DATA!E139</f>
        <v>1186</v>
      </c>
      <c r="F142" s="84">
        <f>DATA!F139</f>
        <v>444</v>
      </c>
      <c r="G142" s="103">
        <f t="shared" si="64"/>
        <v>72.760736196319016</v>
      </c>
      <c r="H142" s="84">
        <f>DATA!H139</f>
        <v>3</v>
      </c>
      <c r="I142" s="93">
        <f>DATA!I139</f>
        <v>3</v>
      </c>
      <c r="J142" s="84">
        <f>DATA!J139</f>
        <v>1180</v>
      </c>
      <c r="K142" s="15">
        <f>DATA!K139</f>
        <v>246</v>
      </c>
      <c r="L142" s="38">
        <f>K142/J142*100</f>
        <v>20.847457627118644</v>
      </c>
      <c r="M142" s="77">
        <f>DATA!L139</f>
        <v>197</v>
      </c>
      <c r="N142" s="38">
        <f>M142/J142*100</f>
        <v>16.694915254237287</v>
      </c>
      <c r="O142" s="77">
        <f>DATA!M139</f>
        <v>737</v>
      </c>
      <c r="P142" s="38">
        <f>O142/J142*100</f>
        <v>62.457627118644069</v>
      </c>
    </row>
    <row r="143" spans="1:38" s="15" customFormat="1" x14ac:dyDescent="0.25">
      <c r="A143" s="84" t="s">
        <v>93</v>
      </c>
      <c r="B143" s="84" t="s">
        <v>15</v>
      </c>
      <c r="C143" s="139" t="str">
        <f>DATA!C140</f>
        <v>3 (Nunue 3)</v>
      </c>
      <c r="D143" s="84">
        <f>DATA!D140</f>
        <v>1157</v>
      </c>
      <c r="E143" s="84">
        <f>DATA!E140</f>
        <v>834</v>
      </c>
      <c r="F143" s="84">
        <f>DATA!F140</f>
        <v>323</v>
      </c>
      <c r="G143" s="103">
        <f t="shared" si="64"/>
        <v>72.08297320656871</v>
      </c>
      <c r="H143" s="84">
        <f>DATA!H140</f>
        <v>6</v>
      </c>
      <c r="I143" s="93">
        <f>DATA!I140</f>
        <v>4</v>
      </c>
      <c r="J143" s="84">
        <f>DATA!J140</f>
        <v>824</v>
      </c>
      <c r="K143" s="15">
        <f>DATA!K140</f>
        <v>198</v>
      </c>
      <c r="L143" s="38">
        <f>K143/J143*100</f>
        <v>24.029126213592235</v>
      </c>
      <c r="M143" s="77">
        <f>DATA!L140</f>
        <v>84</v>
      </c>
      <c r="N143" s="38">
        <f>M143/J143*100</f>
        <v>10.194174757281553</v>
      </c>
      <c r="O143" s="77">
        <f>DATA!M140</f>
        <v>542</v>
      </c>
      <c r="P143" s="38">
        <f>O143/J143*100</f>
        <v>65.77669902912622</v>
      </c>
    </row>
    <row r="144" spans="1:38" s="15" customFormat="1" x14ac:dyDescent="0.25">
      <c r="A144" s="84" t="s">
        <v>93</v>
      </c>
      <c r="B144" s="84" t="s">
        <v>15</v>
      </c>
      <c r="C144" s="139" t="str">
        <f>DATA!C141</f>
        <v>4 (Faanui)</v>
      </c>
      <c r="D144" s="84">
        <f>DATA!D141</f>
        <v>1425</v>
      </c>
      <c r="E144" s="84">
        <f>DATA!E141</f>
        <v>1066</v>
      </c>
      <c r="F144" s="84">
        <f>DATA!F141</f>
        <v>359</v>
      </c>
      <c r="G144" s="103">
        <f t="shared" si="64"/>
        <v>74.807017543859644</v>
      </c>
      <c r="H144" s="84">
        <f>DATA!H141</f>
        <v>5</v>
      </c>
      <c r="I144" s="93">
        <f>DATA!I141</f>
        <v>3</v>
      </c>
      <c r="J144" s="84">
        <f>DATA!J141</f>
        <v>1058</v>
      </c>
      <c r="K144" s="15">
        <f>DATA!K141</f>
        <v>236</v>
      </c>
      <c r="L144" s="38">
        <f>K144/J144*100</f>
        <v>22.306238185255197</v>
      </c>
      <c r="M144" s="77">
        <f>DATA!L141</f>
        <v>221</v>
      </c>
      <c r="N144" s="38">
        <f>M144/J144*100</f>
        <v>20.888468809073725</v>
      </c>
      <c r="O144" s="77">
        <f>DATA!M141</f>
        <v>601</v>
      </c>
      <c r="P144" s="38">
        <f>O144/J144*100</f>
        <v>56.805293005671075</v>
      </c>
    </row>
    <row r="145" spans="1:38" s="15" customFormat="1" x14ac:dyDescent="0.25">
      <c r="A145" s="84" t="s">
        <v>93</v>
      </c>
      <c r="B145" s="84" t="s">
        <v>15</v>
      </c>
      <c r="C145" s="139" t="str">
        <f>DATA!C142</f>
        <v>5 (Anau)</v>
      </c>
      <c r="D145" s="84">
        <f>DATA!D142</f>
        <v>1248</v>
      </c>
      <c r="E145" s="84">
        <f>DATA!E142</f>
        <v>895</v>
      </c>
      <c r="F145" s="84">
        <f>DATA!F142</f>
        <v>353</v>
      </c>
      <c r="G145" s="103">
        <f t="shared" si="64"/>
        <v>71.714743589743591</v>
      </c>
      <c r="H145" s="84">
        <f>DATA!H142</f>
        <v>5</v>
      </c>
      <c r="I145" s="93">
        <f>DATA!I142</f>
        <v>5</v>
      </c>
      <c r="J145" s="84">
        <f>DATA!J142</f>
        <v>885</v>
      </c>
      <c r="K145" s="15">
        <f>DATA!K142</f>
        <v>194</v>
      </c>
      <c r="L145" s="38">
        <f>K145/J145*100</f>
        <v>21.92090395480226</v>
      </c>
      <c r="M145" s="77">
        <f>DATA!L142</f>
        <v>252</v>
      </c>
      <c r="N145" s="38">
        <f>M145/J145*100</f>
        <v>28.474576271186443</v>
      </c>
      <c r="O145" s="77">
        <f>DATA!M142</f>
        <v>439</v>
      </c>
      <c r="P145" s="38">
        <f>O145/J145*100</f>
        <v>49.604519774011301</v>
      </c>
    </row>
    <row r="146" spans="1:38" x14ac:dyDescent="0.25">
      <c r="A146" s="11" t="s">
        <v>93</v>
      </c>
      <c r="B146" s="11" t="s">
        <v>38</v>
      </c>
      <c r="C146" s="26"/>
      <c r="D146" s="59">
        <f>SUM(D147:D154)</f>
        <v>5224</v>
      </c>
      <c r="E146" s="59">
        <f>SUM(E147:E154)</f>
        <v>3874</v>
      </c>
      <c r="F146" s="59">
        <f t="shared" si="63"/>
        <v>1350</v>
      </c>
      <c r="G146" s="13">
        <f>E146/D146*100</f>
        <v>74.15773353751915</v>
      </c>
      <c r="H146" s="59">
        <f>SUM(H147:H154)</f>
        <v>25</v>
      </c>
      <c r="I146" s="59">
        <f>SUM(I147:I154)</f>
        <v>33</v>
      </c>
      <c r="J146" s="63">
        <f>SUM(J147:J154)</f>
        <v>3816</v>
      </c>
      <c r="K146" s="59">
        <f>SUM(K147:K154)</f>
        <v>766</v>
      </c>
      <c r="L146" s="57">
        <f>K146/$J146*100</f>
        <v>20.073375262054508</v>
      </c>
      <c r="M146" s="59">
        <f>SUM(M147:M154)</f>
        <v>718</v>
      </c>
      <c r="N146" s="57">
        <f>M146/$J146*100</f>
        <v>18.815513626834381</v>
      </c>
      <c r="O146" s="59">
        <f>SUM(O147:O154)</f>
        <v>2332</v>
      </c>
      <c r="P146" s="57">
        <f>O146/$J146*100</f>
        <v>61.111111111111114</v>
      </c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</row>
    <row r="147" spans="1:38" x14ac:dyDescent="0.25">
      <c r="A147" s="84" t="s">
        <v>93</v>
      </c>
      <c r="B147" s="84" t="s">
        <v>120</v>
      </c>
      <c r="C147" s="139" t="str">
        <f>DATA!C143</f>
        <v>1 (Faie)</v>
      </c>
      <c r="D147" s="84">
        <f>DATA!D143</f>
        <v>356</v>
      </c>
      <c r="E147" s="84">
        <f>DATA!E143</f>
        <v>263</v>
      </c>
      <c r="F147" s="84">
        <f>DATA!F143</f>
        <v>93</v>
      </c>
      <c r="G147" s="103">
        <f t="shared" ref="G147:G154" si="65">E147/D147*100</f>
        <v>73.876404494382015</v>
      </c>
      <c r="H147" s="84">
        <f>DATA!H143</f>
        <v>1</v>
      </c>
      <c r="I147" s="93">
        <f>DATA!I143</f>
        <v>1</v>
      </c>
      <c r="J147" s="84">
        <f>DATA!J143</f>
        <v>261</v>
      </c>
      <c r="K147" s="15">
        <f>DATA!K143</f>
        <v>50</v>
      </c>
      <c r="L147" s="8">
        <f t="shared" ref="L147:L154" si="66">K147/J147*100</f>
        <v>19.157088122605366</v>
      </c>
      <c r="M147" s="60">
        <f>DATA!L143</f>
        <v>32</v>
      </c>
      <c r="N147" s="8">
        <f t="shared" ref="N147:N154" si="67">M147/J147*100</f>
        <v>12.260536398467432</v>
      </c>
      <c r="O147" s="60">
        <f>DATA!M143</f>
        <v>179</v>
      </c>
      <c r="P147" s="8">
        <f t="shared" ref="P147:P154" si="68">O147/J147*100</f>
        <v>68.582375478927204</v>
      </c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</row>
    <row r="148" spans="1:38" x14ac:dyDescent="0.25">
      <c r="A148" s="84" t="s">
        <v>93</v>
      </c>
      <c r="B148" s="84" t="s">
        <v>120</v>
      </c>
      <c r="C148" s="139" t="str">
        <f>DATA!C144</f>
        <v>2 (Maeva)</v>
      </c>
      <c r="D148" s="84">
        <f>DATA!D144</f>
        <v>738</v>
      </c>
      <c r="E148" s="84">
        <f>DATA!E144</f>
        <v>560</v>
      </c>
      <c r="F148" s="84">
        <f>DATA!F144</f>
        <v>178</v>
      </c>
      <c r="G148" s="103">
        <f t="shared" si="65"/>
        <v>75.88075880758808</v>
      </c>
      <c r="H148" s="84">
        <f>DATA!H144</f>
        <v>0</v>
      </c>
      <c r="I148" s="93">
        <f>DATA!I144</f>
        <v>3</v>
      </c>
      <c r="J148" s="84">
        <f>DATA!J144</f>
        <v>557</v>
      </c>
      <c r="K148" s="15">
        <f>DATA!K144</f>
        <v>99</v>
      </c>
      <c r="L148" s="8">
        <f t="shared" si="66"/>
        <v>17.773788150807899</v>
      </c>
      <c r="M148" s="60">
        <f>DATA!L144</f>
        <v>132</v>
      </c>
      <c r="N148" s="8">
        <f t="shared" si="67"/>
        <v>23.6983842010772</v>
      </c>
      <c r="O148" s="60">
        <f>DATA!M144</f>
        <v>326</v>
      </c>
      <c r="P148" s="8">
        <f t="shared" si="68"/>
        <v>58.527827648114908</v>
      </c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</row>
    <row r="149" spans="1:38" x14ac:dyDescent="0.25">
      <c r="A149" s="84" t="s">
        <v>93</v>
      </c>
      <c r="B149" s="84" t="s">
        <v>120</v>
      </c>
      <c r="C149" s="139" t="str">
        <f>DATA!C145</f>
        <v>3 (Fare)</v>
      </c>
      <c r="D149" s="84">
        <f>DATA!D145</f>
        <v>1546</v>
      </c>
      <c r="E149" s="84">
        <f>DATA!E145</f>
        <v>1088</v>
      </c>
      <c r="F149" s="84">
        <f>DATA!F145</f>
        <v>458</v>
      </c>
      <c r="G149" s="103">
        <f t="shared" si="65"/>
        <v>70.3751617076326</v>
      </c>
      <c r="H149" s="84">
        <f>DATA!H145</f>
        <v>20</v>
      </c>
      <c r="I149" s="93">
        <f>DATA!I145</f>
        <v>19</v>
      </c>
      <c r="J149" s="84">
        <f>DATA!J145</f>
        <v>1049</v>
      </c>
      <c r="K149" s="15">
        <f>DATA!K145</f>
        <v>168</v>
      </c>
      <c r="L149" s="8">
        <f t="shared" si="66"/>
        <v>16.015252621544327</v>
      </c>
      <c r="M149" s="60">
        <f>DATA!L145</f>
        <v>136</v>
      </c>
      <c r="N149" s="8">
        <f t="shared" si="67"/>
        <v>12.964728312678741</v>
      </c>
      <c r="O149" s="60">
        <f>DATA!M145</f>
        <v>745</v>
      </c>
      <c r="P149" s="8">
        <f t="shared" si="68"/>
        <v>71.020019065776935</v>
      </c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</row>
    <row r="150" spans="1:38" x14ac:dyDescent="0.25">
      <c r="A150" s="84" t="s">
        <v>93</v>
      </c>
      <c r="B150" s="84" t="s">
        <v>120</v>
      </c>
      <c r="C150" s="139" t="str">
        <f>DATA!C146</f>
        <v>4 (Fitii)</v>
      </c>
      <c r="D150" s="84">
        <f>DATA!D146</f>
        <v>820</v>
      </c>
      <c r="E150" s="84">
        <f>DATA!E146</f>
        <v>612</v>
      </c>
      <c r="F150" s="84">
        <f>DATA!F146</f>
        <v>208</v>
      </c>
      <c r="G150" s="103">
        <f t="shared" si="65"/>
        <v>74.634146341463421</v>
      </c>
      <c r="H150" s="84">
        <f>DATA!H146</f>
        <v>1</v>
      </c>
      <c r="I150" s="93">
        <f>DATA!I146</f>
        <v>1</v>
      </c>
      <c r="J150" s="84">
        <f>DATA!J146</f>
        <v>610</v>
      </c>
      <c r="K150" s="15">
        <f>DATA!K146</f>
        <v>191</v>
      </c>
      <c r="L150" s="8">
        <f t="shared" si="66"/>
        <v>31.311475409836063</v>
      </c>
      <c r="M150" s="60">
        <f>DATA!L146</f>
        <v>158</v>
      </c>
      <c r="N150" s="8">
        <f t="shared" si="67"/>
        <v>25.901639344262296</v>
      </c>
      <c r="O150" s="60">
        <f>DATA!M146</f>
        <v>261</v>
      </c>
      <c r="P150" s="8">
        <f t="shared" si="68"/>
        <v>42.786885245901644</v>
      </c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</row>
    <row r="151" spans="1:38" x14ac:dyDescent="0.25">
      <c r="A151" s="84" t="s">
        <v>93</v>
      </c>
      <c r="B151" s="84" t="s">
        <v>120</v>
      </c>
      <c r="C151" s="139" t="str">
        <f>DATA!C147</f>
        <v>5 (Maroe)</v>
      </c>
      <c r="D151" s="84">
        <f>DATA!D147</f>
        <v>420</v>
      </c>
      <c r="E151" s="84">
        <f>DATA!E147</f>
        <v>302</v>
      </c>
      <c r="F151" s="84">
        <f>DATA!F147</f>
        <v>118</v>
      </c>
      <c r="G151" s="103">
        <f t="shared" si="65"/>
        <v>71.904761904761898</v>
      </c>
      <c r="H151" s="84">
        <f>DATA!H147</f>
        <v>0</v>
      </c>
      <c r="I151" s="93">
        <f>DATA!I147</f>
        <v>4</v>
      </c>
      <c r="J151" s="84">
        <f>DATA!J147</f>
        <v>298</v>
      </c>
      <c r="K151" s="15">
        <f>DATA!K147</f>
        <v>70</v>
      </c>
      <c r="L151" s="8">
        <f t="shared" si="66"/>
        <v>23.48993288590604</v>
      </c>
      <c r="M151" s="60">
        <f>DATA!L147</f>
        <v>51</v>
      </c>
      <c r="N151" s="8">
        <f t="shared" si="67"/>
        <v>17.114093959731544</v>
      </c>
      <c r="O151" s="60">
        <f>DATA!M147</f>
        <v>177</v>
      </c>
      <c r="P151" s="8">
        <f t="shared" si="68"/>
        <v>59.395973154362416</v>
      </c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</row>
    <row r="152" spans="1:38" x14ac:dyDescent="0.25">
      <c r="A152" s="84" t="s">
        <v>93</v>
      </c>
      <c r="B152" s="84" t="s">
        <v>120</v>
      </c>
      <c r="C152" s="139" t="str">
        <f>DATA!C148</f>
        <v>6 (Haapu)</v>
      </c>
      <c r="D152" s="84">
        <f>DATA!D148</f>
        <v>486</v>
      </c>
      <c r="E152" s="84">
        <f>DATA!E148</f>
        <v>382</v>
      </c>
      <c r="F152" s="84">
        <f>DATA!F148</f>
        <v>104</v>
      </c>
      <c r="G152" s="103">
        <f t="shared" si="65"/>
        <v>78.600823045267489</v>
      </c>
      <c r="H152" s="84">
        <f>DATA!H148</f>
        <v>3</v>
      </c>
      <c r="I152" s="93">
        <f>DATA!I148</f>
        <v>2</v>
      </c>
      <c r="J152" s="84">
        <f>DATA!J148</f>
        <v>377</v>
      </c>
      <c r="K152" s="15">
        <f>DATA!K148</f>
        <v>53</v>
      </c>
      <c r="L152" s="8">
        <f t="shared" si="66"/>
        <v>14.058355437665782</v>
      </c>
      <c r="M152" s="60">
        <f>DATA!L148</f>
        <v>108</v>
      </c>
      <c r="N152" s="8">
        <f t="shared" si="67"/>
        <v>28.647214854111407</v>
      </c>
      <c r="O152" s="60">
        <f>DATA!M148</f>
        <v>216</v>
      </c>
      <c r="P152" s="8">
        <f t="shared" si="68"/>
        <v>57.294429708222815</v>
      </c>
    </row>
    <row r="153" spans="1:38" x14ac:dyDescent="0.25">
      <c r="A153" s="84" t="s">
        <v>93</v>
      </c>
      <c r="B153" s="84" t="s">
        <v>120</v>
      </c>
      <c r="C153" s="139" t="str">
        <f>DATA!C149</f>
        <v>7 (Parea)</v>
      </c>
      <c r="D153" s="84">
        <f>DATA!D149</f>
        <v>518</v>
      </c>
      <c r="E153" s="84">
        <f>DATA!E149</f>
        <v>403</v>
      </c>
      <c r="F153" s="84">
        <f>DATA!F149</f>
        <v>115</v>
      </c>
      <c r="G153" s="103">
        <f t="shared" si="65"/>
        <v>77.799227799227793</v>
      </c>
      <c r="H153" s="84">
        <f>DATA!H149</f>
        <v>0</v>
      </c>
      <c r="I153" s="93">
        <f>DATA!I149</f>
        <v>2</v>
      </c>
      <c r="J153" s="84">
        <f>DATA!J149</f>
        <v>401</v>
      </c>
      <c r="K153" s="15">
        <f>DATA!K149</f>
        <v>91</v>
      </c>
      <c r="L153" s="8">
        <f t="shared" si="66"/>
        <v>22.693266832917704</v>
      </c>
      <c r="M153" s="60">
        <f>DATA!L149</f>
        <v>59</v>
      </c>
      <c r="N153" s="8">
        <f t="shared" si="67"/>
        <v>14.713216957605985</v>
      </c>
      <c r="O153" s="60">
        <f>DATA!M149</f>
        <v>251</v>
      </c>
      <c r="P153" s="8">
        <f t="shared" si="68"/>
        <v>62.593516209476306</v>
      </c>
    </row>
    <row r="154" spans="1:38" x14ac:dyDescent="0.25">
      <c r="A154" s="84" t="s">
        <v>93</v>
      </c>
      <c r="B154" s="84" t="s">
        <v>120</v>
      </c>
      <c r="C154" s="139" t="str">
        <f>DATA!C150</f>
        <v>8 (Tefarerii)</v>
      </c>
      <c r="D154" s="84">
        <f>DATA!D150</f>
        <v>340</v>
      </c>
      <c r="E154" s="84">
        <f>DATA!E150</f>
        <v>264</v>
      </c>
      <c r="F154" s="84">
        <f>DATA!F150</f>
        <v>76</v>
      </c>
      <c r="G154" s="103">
        <f t="shared" si="65"/>
        <v>77.64705882352942</v>
      </c>
      <c r="H154" s="84">
        <f>DATA!H150</f>
        <v>0</v>
      </c>
      <c r="I154" s="93">
        <f>DATA!I150</f>
        <v>1</v>
      </c>
      <c r="J154" s="84">
        <f>DATA!J150</f>
        <v>263</v>
      </c>
      <c r="K154" s="15">
        <f>DATA!K150</f>
        <v>44</v>
      </c>
      <c r="L154" s="8">
        <f t="shared" si="66"/>
        <v>16.730038022813687</v>
      </c>
      <c r="M154" s="60">
        <f>DATA!L150</f>
        <v>42</v>
      </c>
      <c r="N154" s="8">
        <f t="shared" si="67"/>
        <v>15.96958174904943</v>
      </c>
      <c r="O154" s="60">
        <f>DATA!M150</f>
        <v>177</v>
      </c>
      <c r="P154" s="8">
        <f t="shared" si="68"/>
        <v>67.300380228136873</v>
      </c>
    </row>
    <row r="155" spans="1:38" x14ac:dyDescent="0.25">
      <c r="A155" s="11" t="s">
        <v>93</v>
      </c>
      <c r="B155" s="11" t="s">
        <v>39</v>
      </c>
      <c r="C155" s="26"/>
      <c r="D155" s="59">
        <f>D156</f>
        <v>1038</v>
      </c>
      <c r="E155" s="59">
        <f>E156</f>
        <v>949</v>
      </c>
      <c r="F155" s="59">
        <f>D155-E155</f>
        <v>89</v>
      </c>
      <c r="G155" s="13">
        <f>E155/D155*100</f>
        <v>91.425818882466274</v>
      </c>
      <c r="H155" s="59">
        <f t="shared" ref="H155:I155" si="69">H156</f>
        <v>6</v>
      </c>
      <c r="I155" s="59">
        <f t="shared" si="69"/>
        <v>6</v>
      </c>
      <c r="J155" s="63">
        <f>J156</f>
        <v>937</v>
      </c>
      <c r="K155" s="59">
        <f>SUM(K156)</f>
        <v>62</v>
      </c>
      <c r="L155" s="57">
        <f>K155/$J155*100</f>
        <v>6.6168623265741733</v>
      </c>
      <c r="M155" s="59">
        <f>SUM(M156)</f>
        <v>448</v>
      </c>
      <c r="N155" s="57">
        <f>M155/$J155*100</f>
        <v>47.81216648879402</v>
      </c>
      <c r="O155" s="59">
        <f>SUM(O156)</f>
        <v>427</v>
      </c>
      <c r="P155" s="57">
        <f>O155/$J155*100</f>
        <v>45.570971184631802</v>
      </c>
    </row>
    <row r="156" spans="1:38" s="15" customFormat="1" x14ac:dyDescent="0.25">
      <c r="A156" s="84" t="s">
        <v>93</v>
      </c>
      <c r="B156" s="84" t="s">
        <v>121</v>
      </c>
      <c r="C156" s="139">
        <f>DATA!C151</f>
        <v>1</v>
      </c>
      <c r="D156" s="84">
        <f>DATA!D151</f>
        <v>1038</v>
      </c>
      <c r="E156" s="84">
        <f>DATA!E151</f>
        <v>949</v>
      </c>
      <c r="F156" s="84">
        <f>DATA!F151</f>
        <v>89</v>
      </c>
      <c r="G156" s="102">
        <f>E156/D156*100</f>
        <v>91.425818882466274</v>
      </c>
      <c r="H156" s="84">
        <f>DATA!H151</f>
        <v>6</v>
      </c>
      <c r="I156" s="93">
        <f>DATA!I151</f>
        <v>6</v>
      </c>
      <c r="J156" s="84">
        <f>DATA!J151</f>
        <v>937</v>
      </c>
      <c r="K156" s="15">
        <f>DATA!K151</f>
        <v>62</v>
      </c>
      <c r="L156" s="38">
        <f>K156/J156*100</f>
        <v>6.6168623265741733</v>
      </c>
      <c r="M156" s="77">
        <f>DATA!L151</f>
        <v>448</v>
      </c>
      <c r="N156" s="38">
        <f>M156/J156*100</f>
        <v>47.81216648879402</v>
      </c>
      <c r="O156" s="77">
        <f>DATA!M151</f>
        <v>427</v>
      </c>
      <c r="P156" s="38">
        <f>O156/J156*100</f>
        <v>45.570971184631802</v>
      </c>
    </row>
    <row r="157" spans="1:38" x14ac:dyDescent="0.25">
      <c r="A157" s="11" t="s">
        <v>93</v>
      </c>
      <c r="B157" s="11" t="s">
        <v>40</v>
      </c>
      <c r="C157" s="26"/>
      <c r="D157" s="59">
        <f>SUM(D158:D165)</f>
        <v>4694</v>
      </c>
      <c r="E157" s="59">
        <f>SUM(E158:E165)</f>
        <v>3436</v>
      </c>
      <c r="F157" s="59">
        <f>D157-E157</f>
        <v>1258</v>
      </c>
      <c r="G157" s="13">
        <f>E157/D157*100</f>
        <v>73.199829569663393</v>
      </c>
      <c r="H157" s="59">
        <f>SUM(H158:H165)</f>
        <v>25</v>
      </c>
      <c r="I157" s="59">
        <f>SUM(I158:I165)</f>
        <v>22</v>
      </c>
      <c r="J157" s="63">
        <f>SUM(J158:J165)</f>
        <v>3389</v>
      </c>
      <c r="K157" s="59">
        <f>SUM(K158:K165)</f>
        <v>915</v>
      </c>
      <c r="L157" s="57">
        <f>K157/$J157*100</f>
        <v>26.999114783121865</v>
      </c>
      <c r="M157" s="59">
        <f>SUM(M158:M165)</f>
        <v>1064</v>
      </c>
      <c r="N157" s="57">
        <f>M157/$J157*100</f>
        <v>31.395691944526412</v>
      </c>
      <c r="O157" s="59">
        <f>SUM(O158:O165)</f>
        <v>1410</v>
      </c>
      <c r="P157" s="57">
        <f>O157/$J157*100</f>
        <v>41.605193272351727</v>
      </c>
    </row>
    <row r="158" spans="1:38" s="15" customFormat="1" x14ac:dyDescent="0.25">
      <c r="A158" s="84" t="s">
        <v>93</v>
      </c>
      <c r="B158" s="84" t="s">
        <v>16</v>
      </c>
      <c r="C158" s="139" t="str">
        <f>DATA!C152</f>
        <v>1 (Iripau-Patio)</v>
      </c>
      <c r="D158" s="84">
        <f>DATA!D152</f>
        <v>1114</v>
      </c>
      <c r="E158" s="84">
        <f>DATA!E152</f>
        <v>817</v>
      </c>
      <c r="F158" s="84">
        <f>DATA!F152</f>
        <v>297</v>
      </c>
      <c r="G158" s="103">
        <f t="shared" ref="G158:G165" si="70">E158/D158*100</f>
        <v>73.339317773788153</v>
      </c>
      <c r="H158" s="84">
        <f>DATA!H152</f>
        <v>6</v>
      </c>
      <c r="I158" s="93">
        <f>DATA!I152</f>
        <v>7</v>
      </c>
      <c r="J158" s="84">
        <f>DATA!J152</f>
        <v>804</v>
      </c>
      <c r="K158" s="15">
        <f>DATA!K152</f>
        <v>114</v>
      </c>
      <c r="L158" s="38">
        <f t="shared" ref="L158:L165" si="71">K158/J158*100</f>
        <v>14.17910447761194</v>
      </c>
      <c r="M158" s="77">
        <f>DATA!L152</f>
        <v>333</v>
      </c>
      <c r="N158" s="38">
        <f t="shared" ref="N158:N165" si="72">M158/J158*100</f>
        <v>41.417910447761194</v>
      </c>
      <c r="O158" s="77">
        <f>DATA!M152</f>
        <v>357</v>
      </c>
      <c r="P158" s="38">
        <f t="shared" ref="P158:P165" si="73">O158/J158*100</f>
        <v>44.402985074626869</v>
      </c>
    </row>
    <row r="159" spans="1:38" s="15" customFormat="1" x14ac:dyDescent="0.25">
      <c r="A159" s="84" t="s">
        <v>93</v>
      </c>
      <c r="B159" s="84" t="s">
        <v>16</v>
      </c>
      <c r="C159" s="139" t="str">
        <f>DATA!C153</f>
        <v>2 (Tapuamu)</v>
      </c>
      <c r="D159" s="84">
        <f>DATA!D153</f>
        <v>530</v>
      </c>
      <c r="E159" s="84">
        <f>DATA!E153</f>
        <v>397</v>
      </c>
      <c r="F159" s="84">
        <f>DATA!F153</f>
        <v>133</v>
      </c>
      <c r="G159" s="103">
        <f t="shared" si="70"/>
        <v>74.905660377358487</v>
      </c>
      <c r="H159" s="84">
        <f>DATA!H153</f>
        <v>5</v>
      </c>
      <c r="I159" s="93">
        <f>DATA!I153</f>
        <v>3</v>
      </c>
      <c r="J159" s="84">
        <f>DATA!J153</f>
        <v>389</v>
      </c>
      <c r="K159" s="15">
        <f>DATA!K153</f>
        <v>162</v>
      </c>
      <c r="L159" s="38">
        <f t="shared" si="71"/>
        <v>41.645244215938305</v>
      </c>
      <c r="M159" s="77">
        <f>DATA!L153</f>
        <v>94</v>
      </c>
      <c r="N159" s="38">
        <f t="shared" si="72"/>
        <v>24.164524421593832</v>
      </c>
      <c r="O159" s="77">
        <f>DATA!M153</f>
        <v>133</v>
      </c>
      <c r="P159" s="38">
        <f t="shared" si="73"/>
        <v>34.190231362467863</v>
      </c>
    </row>
    <row r="160" spans="1:38" s="15" customFormat="1" x14ac:dyDescent="0.25">
      <c r="A160" s="84" t="s">
        <v>93</v>
      </c>
      <c r="B160" s="84" t="s">
        <v>16</v>
      </c>
      <c r="C160" s="139" t="str">
        <f>DATA!C154</f>
        <v>3 (Ruutia-Tiva)</v>
      </c>
      <c r="D160" s="84">
        <f>DATA!D154</f>
        <v>452</v>
      </c>
      <c r="E160" s="84">
        <f>DATA!E154</f>
        <v>334</v>
      </c>
      <c r="F160" s="84">
        <f>DATA!F154</f>
        <v>118</v>
      </c>
      <c r="G160" s="103">
        <f t="shared" si="70"/>
        <v>73.893805309734518</v>
      </c>
      <c r="H160" s="84">
        <f>DATA!H154</f>
        <v>4</v>
      </c>
      <c r="I160" s="93">
        <f>DATA!I154</f>
        <v>0</v>
      </c>
      <c r="J160" s="84">
        <f>DATA!J154</f>
        <v>330</v>
      </c>
      <c r="K160" s="15">
        <f>DATA!K154</f>
        <v>50</v>
      </c>
      <c r="L160" s="38">
        <f t="shared" si="71"/>
        <v>15.151515151515152</v>
      </c>
      <c r="M160" s="77">
        <f>DATA!L154</f>
        <v>110</v>
      </c>
      <c r="N160" s="38">
        <f t="shared" si="72"/>
        <v>33.333333333333329</v>
      </c>
      <c r="O160" s="77">
        <f>DATA!M154</f>
        <v>170</v>
      </c>
      <c r="P160" s="38">
        <f t="shared" si="73"/>
        <v>51.515151515151516</v>
      </c>
    </row>
    <row r="161" spans="1:34" s="15" customFormat="1" x14ac:dyDescent="0.25">
      <c r="A161" s="84" t="s">
        <v>93</v>
      </c>
      <c r="B161" s="84" t="s">
        <v>16</v>
      </c>
      <c r="C161" s="139" t="str">
        <f>DATA!C155</f>
        <v>4 (Niua-Poutoru)</v>
      </c>
      <c r="D161" s="84">
        <f>DATA!D155</f>
        <v>456</v>
      </c>
      <c r="E161" s="84">
        <f>DATA!E155</f>
        <v>323</v>
      </c>
      <c r="F161" s="84">
        <f>DATA!F155</f>
        <v>133</v>
      </c>
      <c r="G161" s="103">
        <f t="shared" si="70"/>
        <v>70.833333333333343</v>
      </c>
      <c r="H161" s="84">
        <f>DATA!H155</f>
        <v>5</v>
      </c>
      <c r="I161" s="93">
        <f>DATA!I155</f>
        <v>4</v>
      </c>
      <c r="J161" s="84">
        <f>DATA!J155</f>
        <v>314</v>
      </c>
      <c r="K161" s="15">
        <f>DATA!K155</f>
        <v>114</v>
      </c>
      <c r="L161" s="38">
        <f t="shared" si="71"/>
        <v>36.30573248407643</v>
      </c>
      <c r="M161" s="77">
        <f>DATA!L155</f>
        <v>109</v>
      </c>
      <c r="N161" s="38">
        <f t="shared" si="72"/>
        <v>34.71337579617834</v>
      </c>
      <c r="O161" s="77">
        <f>DATA!M155</f>
        <v>91</v>
      </c>
      <c r="P161" s="38">
        <f t="shared" si="73"/>
        <v>28.980891719745223</v>
      </c>
    </row>
    <row r="162" spans="1:34" s="15" customFormat="1" x14ac:dyDescent="0.25">
      <c r="A162" s="84" t="s">
        <v>93</v>
      </c>
      <c r="B162" s="84" t="s">
        <v>16</v>
      </c>
      <c r="C162" s="139" t="str">
        <f>DATA!C156</f>
        <v>5 (Hauino-Vaitoare)</v>
      </c>
      <c r="D162" s="84">
        <f>DATA!D156</f>
        <v>426</v>
      </c>
      <c r="E162" s="84">
        <f>DATA!E156</f>
        <v>292</v>
      </c>
      <c r="F162" s="84">
        <f>DATA!F156</f>
        <v>134</v>
      </c>
      <c r="G162" s="103">
        <f t="shared" si="70"/>
        <v>68.544600938967136</v>
      </c>
      <c r="H162" s="84">
        <f>DATA!H156</f>
        <v>0</v>
      </c>
      <c r="I162" s="93">
        <f>DATA!I156</f>
        <v>1</v>
      </c>
      <c r="J162" s="84">
        <f>DATA!J156</f>
        <v>291</v>
      </c>
      <c r="K162" s="15">
        <f>DATA!K156</f>
        <v>131</v>
      </c>
      <c r="L162" s="38">
        <f t="shared" si="71"/>
        <v>45.017182130584196</v>
      </c>
      <c r="M162" s="77">
        <f>DATA!L156</f>
        <v>70</v>
      </c>
      <c r="N162" s="38">
        <f t="shared" si="72"/>
        <v>24.054982817869416</v>
      </c>
      <c r="O162" s="77">
        <f>DATA!M156</f>
        <v>90</v>
      </c>
      <c r="P162" s="38">
        <f t="shared" si="73"/>
        <v>30.927835051546392</v>
      </c>
    </row>
    <row r="163" spans="1:34" s="15" customFormat="1" x14ac:dyDescent="0.25">
      <c r="A163" s="84" t="s">
        <v>93</v>
      </c>
      <c r="B163" s="84" t="s">
        <v>16</v>
      </c>
      <c r="C163" s="139" t="str">
        <f>DATA!C157</f>
        <v>6 (Haamene)</v>
      </c>
      <c r="D163" s="84">
        <f>DATA!D157</f>
        <v>848</v>
      </c>
      <c r="E163" s="84">
        <f>DATA!E157</f>
        <v>637</v>
      </c>
      <c r="F163" s="84">
        <f>DATA!F157</f>
        <v>211</v>
      </c>
      <c r="G163" s="103">
        <f t="shared" si="70"/>
        <v>75.117924528301884</v>
      </c>
      <c r="H163" s="84">
        <f>DATA!H157</f>
        <v>4</v>
      </c>
      <c r="I163" s="93">
        <f>DATA!I157</f>
        <v>6</v>
      </c>
      <c r="J163" s="84">
        <f>DATA!J157</f>
        <v>627</v>
      </c>
      <c r="K163" s="15">
        <f>DATA!K157</f>
        <v>98</v>
      </c>
      <c r="L163" s="38">
        <f t="shared" si="71"/>
        <v>15.629984051036683</v>
      </c>
      <c r="M163" s="77">
        <f>DATA!L157</f>
        <v>170</v>
      </c>
      <c r="N163" s="38">
        <f t="shared" si="72"/>
        <v>27.113237639553429</v>
      </c>
      <c r="O163" s="77">
        <f>DATA!M157</f>
        <v>359</v>
      </c>
      <c r="P163" s="38">
        <f t="shared" si="73"/>
        <v>57.256778309409881</v>
      </c>
    </row>
    <row r="164" spans="1:34" s="15" customFormat="1" x14ac:dyDescent="0.25">
      <c r="A164" s="84" t="s">
        <v>93</v>
      </c>
      <c r="B164" s="84" t="s">
        <v>16</v>
      </c>
      <c r="C164" s="139" t="str">
        <f>DATA!C158</f>
        <v>7 (Faaaha)</v>
      </c>
      <c r="D164" s="84">
        <f>DATA!D158</f>
        <v>485</v>
      </c>
      <c r="E164" s="84">
        <f>DATA!E158</f>
        <v>343</v>
      </c>
      <c r="F164" s="84">
        <f>DATA!F158</f>
        <v>142</v>
      </c>
      <c r="G164" s="103">
        <f t="shared" si="70"/>
        <v>70.721649484536087</v>
      </c>
      <c r="H164" s="84">
        <f>DATA!H158</f>
        <v>0</v>
      </c>
      <c r="I164" s="93">
        <f>DATA!I158</f>
        <v>1</v>
      </c>
      <c r="J164" s="84">
        <f>DATA!J158</f>
        <v>342</v>
      </c>
      <c r="K164" s="15">
        <f>DATA!K158</f>
        <v>119</v>
      </c>
      <c r="L164" s="38">
        <f t="shared" si="71"/>
        <v>34.795321637426902</v>
      </c>
      <c r="M164" s="77">
        <f>DATA!L158</f>
        <v>91</v>
      </c>
      <c r="N164" s="38">
        <f t="shared" si="72"/>
        <v>26.608187134502927</v>
      </c>
      <c r="O164" s="77">
        <f>DATA!M158</f>
        <v>132</v>
      </c>
      <c r="P164" s="38">
        <f t="shared" si="73"/>
        <v>38.596491228070171</v>
      </c>
    </row>
    <row r="165" spans="1:34" s="15" customFormat="1" x14ac:dyDescent="0.25">
      <c r="A165" s="84" t="s">
        <v>93</v>
      </c>
      <c r="B165" s="84" t="s">
        <v>16</v>
      </c>
      <c r="C165" s="139" t="str">
        <f>DATA!C159</f>
        <v>8 (Hipu)</v>
      </c>
      <c r="D165" s="84">
        <f>DATA!D159</f>
        <v>383</v>
      </c>
      <c r="E165" s="84">
        <f>DATA!E159</f>
        <v>293</v>
      </c>
      <c r="F165" s="84">
        <f>DATA!F159</f>
        <v>90</v>
      </c>
      <c r="G165" s="103">
        <f t="shared" si="70"/>
        <v>76.50130548302873</v>
      </c>
      <c r="H165" s="84">
        <f>DATA!H159</f>
        <v>1</v>
      </c>
      <c r="I165" s="93">
        <f>DATA!I159</f>
        <v>0</v>
      </c>
      <c r="J165" s="84">
        <f>DATA!J159</f>
        <v>292</v>
      </c>
      <c r="K165" s="15">
        <f>DATA!K159</f>
        <v>127</v>
      </c>
      <c r="L165" s="38">
        <f t="shared" si="71"/>
        <v>43.493150684931507</v>
      </c>
      <c r="M165" s="77">
        <f>DATA!L159</f>
        <v>87</v>
      </c>
      <c r="N165" s="38">
        <f t="shared" si="72"/>
        <v>29.794520547945208</v>
      </c>
      <c r="O165" s="77">
        <f>DATA!M159</f>
        <v>78</v>
      </c>
      <c r="P165" s="38">
        <f t="shared" si="73"/>
        <v>26.712328767123289</v>
      </c>
    </row>
    <row r="166" spans="1:34" x14ac:dyDescent="0.25">
      <c r="A166" s="11" t="s">
        <v>93</v>
      </c>
      <c r="B166" s="11" t="s">
        <v>41</v>
      </c>
      <c r="C166" s="26"/>
      <c r="D166" s="59">
        <f>SUM(D167:D170)</f>
        <v>3914</v>
      </c>
      <c r="E166" s="59">
        <f>SUM(E167:E170)</f>
        <v>2993</v>
      </c>
      <c r="F166" s="59">
        <f>D166-E166</f>
        <v>921</v>
      </c>
      <c r="G166" s="13">
        <f>E166/D166*100</f>
        <v>76.469085334695961</v>
      </c>
      <c r="H166" s="59">
        <f>SUM(H167:H170)</f>
        <v>24</v>
      </c>
      <c r="I166" s="59">
        <f>SUM(I167:I170)</f>
        <v>22</v>
      </c>
      <c r="J166" s="63">
        <f>SUM(J167:J170)</f>
        <v>2947</v>
      </c>
      <c r="K166" s="59">
        <f>SUM(K167:K170)</f>
        <v>619</v>
      </c>
      <c r="L166" s="57">
        <f>K166/$J166*100</f>
        <v>21.004411265693925</v>
      </c>
      <c r="M166" s="59">
        <f>SUM(M167:M170)</f>
        <v>628</v>
      </c>
      <c r="N166" s="57">
        <f>M166/$J166*100</f>
        <v>21.309806582965727</v>
      </c>
      <c r="O166" s="59">
        <f>SUM(O167:O170)</f>
        <v>1700</v>
      </c>
      <c r="P166" s="57">
        <f>O166/$J166*100</f>
        <v>57.685782151340348</v>
      </c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</row>
    <row r="167" spans="1:34" s="15" customFormat="1" x14ac:dyDescent="0.25">
      <c r="A167" s="84" t="s">
        <v>93</v>
      </c>
      <c r="B167" s="84" t="s">
        <v>17</v>
      </c>
      <c r="C167" s="139" t="str">
        <f>DATA!C160</f>
        <v>1 (Avera 1)</v>
      </c>
      <c r="D167" s="84">
        <f>DATA!D160</f>
        <v>1312</v>
      </c>
      <c r="E167" s="84">
        <f>DATA!E160</f>
        <v>948</v>
      </c>
      <c r="F167" s="84">
        <f>DATA!F160</f>
        <v>364</v>
      </c>
      <c r="G167" s="103">
        <f t="shared" ref="G167:G170" si="74">E167/D167*100</f>
        <v>72.256097560975604</v>
      </c>
      <c r="H167" s="84">
        <f>DATA!H160</f>
        <v>13</v>
      </c>
      <c r="I167" s="93">
        <f>DATA!I160</f>
        <v>0</v>
      </c>
      <c r="J167" s="84">
        <f>DATA!J160</f>
        <v>935</v>
      </c>
      <c r="K167" s="15">
        <f>DATA!K160</f>
        <v>136</v>
      </c>
      <c r="L167" s="38">
        <f>K167/J167*100</f>
        <v>14.545454545454545</v>
      </c>
      <c r="M167" s="77">
        <f>DATA!L160</f>
        <v>207</v>
      </c>
      <c r="N167" s="38">
        <f>M167/J167*100</f>
        <v>22.139037433155082</v>
      </c>
      <c r="O167" s="77">
        <f>DATA!M160</f>
        <v>592</v>
      </c>
      <c r="P167" s="38">
        <f>O167/J167*100</f>
        <v>63.315508021390379</v>
      </c>
    </row>
    <row r="168" spans="1:34" s="15" customFormat="1" x14ac:dyDescent="0.25">
      <c r="A168" s="84" t="s">
        <v>93</v>
      </c>
      <c r="B168" s="84" t="s">
        <v>17</v>
      </c>
      <c r="C168" s="139" t="str">
        <f>DATA!C161</f>
        <v>2 (Avera 2)</v>
      </c>
      <c r="D168" s="84">
        <f>DATA!D161</f>
        <v>1350</v>
      </c>
      <c r="E168" s="84">
        <f>DATA!E161</f>
        <v>1064</v>
      </c>
      <c r="F168" s="84">
        <f>DATA!F161</f>
        <v>286</v>
      </c>
      <c r="G168" s="103">
        <f t="shared" si="74"/>
        <v>78.81481481481481</v>
      </c>
      <c r="H168" s="84">
        <f>DATA!H161</f>
        <v>3</v>
      </c>
      <c r="I168" s="93">
        <f>DATA!I161</f>
        <v>8</v>
      </c>
      <c r="J168" s="84">
        <f>DATA!J161</f>
        <v>1053</v>
      </c>
      <c r="K168" s="15">
        <f>DATA!K161</f>
        <v>261</v>
      </c>
      <c r="L168" s="38">
        <f>K168/J168*100</f>
        <v>24.786324786324787</v>
      </c>
      <c r="M168" s="77">
        <f>DATA!L161</f>
        <v>223</v>
      </c>
      <c r="N168" s="38">
        <f>M168/J168*100</f>
        <v>21.177587844254511</v>
      </c>
      <c r="O168" s="77">
        <f>DATA!M161</f>
        <v>569</v>
      </c>
      <c r="P168" s="38">
        <f>O168/J168*100</f>
        <v>54.036087369420706</v>
      </c>
    </row>
    <row r="169" spans="1:34" s="15" customFormat="1" x14ac:dyDescent="0.25">
      <c r="A169" s="84" t="s">
        <v>93</v>
      </c>
      <c r="B169" s="84" t="s">
        <v>17</v>
      </c>
      <c r="C169" s="139" t="str">
        <f>DATA!C162</f>
        <v>3 (Opoa)</v>
      </c>
      <c r="D169" s="84">
        <f>DATA!D162</f>
        <v>963</v>
      </c>
      <c r="E169" s="84">
        <f>DATA!E162</f>
        <v>746</v>
      </c>
      <c r="F169" s="84">
        <f>DATA!F162</f>
        <v>217</v>
      </c>
      <c r="G169" s="103">
        <f t="shared" si="74"/>
        <v>77.466251298027004</v>
      </c>
      <c r="H169" s="84">
        <f>DATA!H162</f>
        <v>8</v>
      </c>
      <c r="I169" s="93">
        <f>DATA!I162</f>
        <v>10</v>
      </c>
      <c r="J169" s="84">
        <f>DATA!J162</f>
        <v>728</v>
      </c>
      <c r="K169" s="15">
        <f>DATA!K162</f>
        <v>189</v>
      </c>
      <c r="L169" s="38">
        <f>K169/J169*100</f>
        <v>25.961538461538463</v>
      </c>
      <c r="M169" s="77">
        <f>DATA!L162</f>
        <v>154</v>
      </c>
      <c r="N169" s="38">
        <f>M169/J169*100</f>
        <v>21.153846153846153</v>
      </c>
      <c r="O169" s="77">
        <f>DATA!M162</f>
        <v>385</v>
      </c>
      <c r="P169" s="38">
        <f>O169/J169*100</f>
        <v>52.884615384615387</v>
      </c>
    </row>
    <row r="170" spans="1:34" s="15" customFormat="1" x14ac:dyDescent="0.25">
      <c r="A170" s="84" t="s">
        <v>93</v>
      </c>
      <c r="B170" s="84" t="s">
        <v>17</v>
      </c>
      <c r="C170" s="139" t="str">
        <f>DATA!C163</f>
        <v>4 (Puohine)</v>
      </c>
      <c r="D170" s="84">
        <f>DATA!D163</f>
        <v>289</v>
      </c>
      <c r="E170" s="84">
        <f>DATA!E163</f>
        <v>235</v>
      </c>
      <c r="F170" s="84">
        <f>DATA!F163</f>
        <v>54</v>
      </c>
      <c r="G170" s="103">
        <f t="shared" si="74"/>
        <v>81.31487889273356</v>
      </c>
      <c r="H170" s="84">
        <f>DATA!H163</f>
        <v>0</v>
      </c>
      <c r="I170" s="93">
        <f>DATA!I163</f>
        <v>4</v>
      </c>
      <c r="J170" s="84">
        <f>DATA!J163</f>
        <v>231</v>
      </c>
      <c r="K170" s="15">
        <f>DATA!K163</f>
        <v>33</v>
      </c>
      <c r="L170" s="38">
        <f>K170/J170*100</f>
        <v>14.285714285714285</v>
      </c>
      <c r="M170" s="77">
        <f>DATA!L163</f>
        <v>44</v>
      </c>
      <c r="N170" s="38">
        <f>M170/J170*100</f>
        <v>19.047619047619047</v>
      </c>
      <c r="O170" s="77">
        <f>DATA!M163</f>
        <v>154</v>
      </c>
      <c r="P170" s="38">
        <f>O170/J170*100</f>
        <v>66.666666666666657</v>
      </c>
    </row>
    <row r="171" spans="1:34" x14ac:dyDescent="0.25">
      <c r="A171" s="11" t="s">
        <v>93</v>
      </c>
      <c r="B171" s="11" t="s">
        <v>42</v>
      </c>
      <c r="C171" s="26"/>
      <c r="D171" s="59">
        <f>SUM(D172:D176)</f>
        <v>3148</v>
      </c>
      <c r="E171" s="59">
        <f>SUM(E172:E176)</f>
        <v>2451</v>
      </c>
      <c r="F171" s="59">
        <f>D171-E171</f>
        <v>697</v>
      </c>
      <c r="G171" s="13">
        <f>E171/D171*100</f>
        <v>77.858958068614996</v>
      </c>
      <c r="H171" s="59">
        <f>SUM(H172:H176)</f>
        <v>16</v>
      </c>
      <c r="I171" s="59">
        <f>SUM(I172:I176)</f>
        <v>25</v>
      </c>
      <c r="J171" s="63">
        <f>SUM(J172:J176)</f>
        <v>2410</v>
      </c>
      <c r="K171" s="59">
        <f>SUM(K172:K176)</f>
        <v>506</v>
      </c>
      <c r="L171" s="57">
        <f>K171/$J171*100</f>
        <v>20.995850622406639</v>
      </c>
      <c r="M171" s="59">
        <f>SUM(M172:M176)</f>
        <v>574</v>
      </c>
      <c r="N171" s="57">
        <f>M171/$J171*100</f>
        <v>23.817427385892113</v>
      </c>
      <c r="O171" s="59">
        <f>SUM(O172:O176)</f>
        <v>1330</v>
      </c>
      <c r="P171" s="57">
        <f>O171/$J171*100</f>
        <v>55.186721991701248</v>
      </c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</row>
    <row r="172" spans="1:34" s="15" customFormat="1" x14ac:dyDescent="0.25">
      <c r="A172" s="84" t="s">
        <v>93</v>
      </c>
      <c r="B172" s="84" t="s">
        <v>18</v>
      </c>
      <c r="C172" s="139" t="str">
        <f>DATA!C164</f>
        <v>1 (Tevaitoa 1)</v>
      </c>
      <c r="D172" s="84">
        <f>DATA!D164</f>
        <v>820</v>
      </c>
      <c r="E172" s="84">
        <f>DATA!E164</f>
        <v>597</v>
      </c>
      <c r="F172" s="84">
        <f>DATA!F164</f>
        <v>223</v>
      </c>
      <c r="G172" s="103">
        <f t="shared" ref="G172:G176" si="75">E172/D172*100</f>
        <v>72.804878048780481</v>
      </c>
      <c r="H172" s="84">
        <f>DATA!H164</f>
        <v>6</v>
      </c>
      <c r="I172" s="93">
        <f>DATA!I164</f>
        <v>5</v>
      </c>
      <c r="J172" s="84">
        <f>DATA!J164</f>
        <v>586</v>
      </c>
      <c r="K172" s="15">
        <f>DATA!K164</f>
        <v>88</v>
      </c>
      <c r="L172" s="38">
        <f>K172/J172*100</f>
        <v>15.017064846416384</v>
      </c>
      <c r="M172" s="77">
        <f>DATA!L164</f>
        <v>96</v>
      </c>
      <c r="N172" s="38">
        <f>M172/J172*100</f>
        <v>16.382252559726961</v>
      </c>
      <c r="O172" s="77">
        <f>DATA!M164</f>
        <v>402</v>
      </c>
      <c r="P172" s="38">
        <f>O172/J172*100</f>
        <v>68.600682593856661</v>
      </c>
    </row>
    <row r="173" spans="1:34" s="15" customFormat="1" x14ac:dyDescent="0.25">
      <c r="A173" s="84" t="s">
        <v>93</v>
      </c>
      <c r="B173" s="84" t="s">
        <v>18</v>
      </c>
      <c r="C173" s="139" t="str">
        <f>DATA!C165</f>
        <v>2 (Tevaitoa 2)</v>
      </c>
      <c r="D173" s="84">
        <f>DATA!D165</f>
        <v>825</v>
      </c>
      <c r="E173" s="84">
        <f>DATA!E165</f>
        <v>701</v>
      </c>
      <c r="F173" s="84">
        <f>DATA!F165</f>
        <v>124</v>
      </c>
      <c r="G173" s="103">
        <f t="shared" si="75"/>
        <v>84.969696969696969</v>
      </c>
      <c r="H173" s="84">
        <f>DATA!H165</f>
        <v>1</v>
      </c>
      <c r="I173" s="93">
        <f>DATA!I165</f>
        <v>2</v>
      </c>
      <c r="J173" s="84">
        <f>DATA!J165</f>
        <v>698</v>
      </c>
      <c r="K173" s="15">
        <f>DATA!K165</f>
        <v>105</v>
      </c>
      <c r="L173" s="38">
        <f>K173/J173*100</f>
        <v>15.04297994269341</v>
      </c>
      <c r="M173" s="77">
        <f>DATA!L165</f>
        <v>205</v>
      </c>
      <c r="N173" s="38">
        <f>M173/J173*100</f>
        <v>29.369627507163326</v>
      </c>
      <c r="O173" s="77">
        <f>DATA!M165</f>
        <v>388</v>
      </c>
      <c r="P173" s="38">
        <f>O173/J173*100</f>
        <v>55.587392550143264</v>
      </c>
    </row>
    <row r="174" spans="1:34" s="15" customFormat="1" x14ac:dyDescent="0.25">
      <c r="A174" s="84" t="s">
        <v>93</v>
      </c>
      <c r="B174" s="84" t="s">
        <v>18</v>
      </c>
      <c r="C174" s="139" t="str">
        <f>DATA!C166</f>
        <v>3 (Tehurui)</v>
      </c>
      <c r="D174" s="84">
        <f>DATA!D166</f>
        <v>411</v>
      </c>
      <c r="E174" s="84">
        <f>DATA!E166</f>
        <v>330</v>
      </c>
      <c r="F174" s="84">
        <f>DATA!F166</f>
        <v>81</v>
      </c>
      <c r="G174" s="103">
        <f t="shared" si="75"/>
        <v>80.291970802919707</v>
      </c>
      <c r="H174" s="84">
        <f>DATA!H166</f>
        <v>2</v>
      </c>
      <c r="I174" s="93">
        <f>DATA!I166</f>
        <v>11</v>
      </c>
      <c r="J174" s="84">
        <f>DATA!J166</f>
        <v>317</v>
      </c>
      <c r="K174" s="15">
        <f>DATA!K166</f>
        <v>42</v>
      </c>
      <c r="L174" s="38">
        <f>K174/J174*100</f>
        <v>13.249211356466878</v>
      </c>
      <c r="M174" s="77">
        <f>DATA!L166</f>
        <v>115</v>
      </c>
      <c r="N174" s="38">
        <f>M174/J174*100</f>
        <v>36.277602523659311</v>
      </c>
      <c r="O174" s="77">
        <f>DATA!M166</f>
        <v>160</v>
      </c>
      <c r="P174" s="38">
        <f>O174/J174*100</f>
        <v>50.473186119873816</v>
      </c>
    </row>
    <row r="175" spans="1:34" s="15" customFormat="1" x14ac:dyDescent="0.25">
      <c r="A175" s="84" t="s">
        <v>93</v>
      </c>
      <c r="B175" s="84" t="s">
        <v>18</v>
      </c>
      <c r="C175" s="139" t="str">
        <f>DATA!C167</f>
        <v>4 (Vaiaau)</v>
      </c>
      <c r="D175" s="84">
        <f>DATA!D167</f>
        <v>759</v>
      </c>
      <c r="E175" s="84">
        <f>DATA!E167</f>
        <v>563</v>
      </c>
      <c r="F175" s="84">
        <f>DATA!F167</f>
        <v>196</v>
      </c>
      <c r="G175" s="103">
        <f t="shared" si="75"/>
        <v>74.176548089591563</v>
      </c>
      <c r="H175" s="84">
        <f>DATA!H167</f>
        <v>3</v>
      </c>
      <c r="I175" s="93">
        <f>DATA!I167</f>
        <v>4</v>
      </c>
      <c r="J175" s="84">
        <f>DATA!J167</f>
        <v>556</v>
      </c>
      <c r="K175" s="15">
        <f>DATA!K167</f>
        <v>197</v>
      </c>
      <c r="L175" s="38">
        <f>K175/J175*100</f>
        <v>35.431654676258994</v>
      </c>
      <c r="M175" s="77">
        <f>DATA!L167</f>
        <v>111</v>
      </c>
      <c r="N175" s="38">
        <f>M175/J175*100</f>
        <v>19.964028776978417</v>
      </c>
      <c r="O175" s="77">
        <f>DATA!M167</f>
        <v>248</v>
      </c>
      <c r="P175" s="38">
        <f>O175/J175*100</f>
        <v>44.60431654676259</v>
      </c>
    </row>
    <row r="176" spans="1:34" s="15" customFormat="1" x14ac:dyDescent="0.25">
      <c r="A176" s="84" t="s">
        <v>93</v>
      </c>
      <c r="B176" s="84" t="s">
        <v>18</v>
      </c>
      <c r="C176" s="139" t="str">
        <f>DATA!C168</f>
        <v>5 (Fetuna)</v>
      </c>
      <c r="D176" s="84">
        <f>DATA!D168</f>
        <v>333</v>
      </c>
      <c r="E176" s="84">
        <f>DATA!E168</f>
        <v>260</v>
      </c>
      <c r="F176" s="84">
        <f>DATA!F168</f>
        <v>73</v>
      </c>
      <c r="G176" s="103">
        <f t="shared" si="75"/>
        <v>78.078078078078079</v>
      </c>
      <c r="H176" s="84">
        <f>DATA!H168</f>
        <v>4</v>
      </c>
      <c r="I176" s="93">
        <f>DATA!I168</f>
        <v>3</v>
      </c>
      <c r="J176" s="84">
        <f>DATA!J168</f>
        <v>253</v>
      </c>
      <c r="K176" s="15">
        <f>DATA!K168</f>
        <v>74</v>
      </c>
      <c r="L176" s="38">
        <f>K176/J176*100</f>
        <v>29.249011857707508</v>
      </c>
      <c r="M176" s="77">
        <f>DATA!L168</f>
        <v>47</v>
      </c>
      <c r="N176" s="38">
        <f>M176/J176*100</f>
        <v>18.57707509881423</v>
      </c>
      <c r="O176" s="77">
        <f>DATA!M168</f>
        <v>132</v>
      </c>
      <c r="P176" s="38">
        <f>O176/J176*100</f>
        <v>52.173913043478258</v>
      </c>
    </row>
    <row r="177" spans="1:34" x14ac:dyDescent="0.25">
      <c r="A177" s="11" t="s">
        <v>93</v>
      </c>
      <c r="B177" s="11" t="s">
        <v>43</v>
      </c>
      <c r="C177" s="26"/>
      <c r="D177" s="59">
        <f>SUM(D178:D180)</f>
        <v>3459</v>
      </c>
      <c r="E177" s="59">
        <f>SUM(E178:E180)</f>
        <v>2539</v>
      </c>
      <c r="F177" s="59">
        <f t="shared" ref="F177:F194" si="76">D177-E177</f>
        <v>920</v>
      </c>
      <c r="G177" s="13">
        <f>E177/D177*100</f>
        <v>73.402717548424405</v>
      </c>
      <c r="H177" s="59">
        <f>SUM(H178:H180)</f>
        <v>12</v>
      </c>
      <c r="I177" s="59">
        <f>SUM(I178:I180)</f>
        <v>14</v>
      </c>
      <c r="J177" s="63">
        <f>SUM(J178:J180)</f>
        <v>2513</v>
      </c>
      <c r="K177" s="59">
        <f>SUM(K178:K180)</f>
        <v>380</v>
      </c>
      <c r="L177" s="57">
        <f>K177/$J177*100</f>
        <v>15.121368881814565</v>
      </c>
      <c r="M177" s="59">
        <f>SUM(M178:M180)</f>
        <v>954</v>
      </c>
      <c r="N177" s="57">
        <f>M177/$J177*100</f>
        <v>37.962594508555512</v>
      </c>
      <c r="O177" s="59">
        <f>SUM(O178:O180)</f>
        <v>1179</v>
      </c>
      <c r="P177" s="57">
        <f>O177/$J177*100</f>
        <v>46.916036609629927</v>
      </c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</row>
    <row r="178" spans="1:34" s="15" customFormat="1" x14ac:dyDescent="0.25">
      <c r="A178" s="84" t="s">
        <v>93</v>
      </c>
      <c r="B178" s="84" t="s">
        <v>122</v>
      </c>
      <c r="C178" s="139">
        <f>DATA!C169</f>
        <v>1</v>
      </c>
      <c r="D178" s="84">
        <f>DATA!D169</f>
        <v>1217</v>
      </c>
      <c r="E178" s="84">
        <f>DATA!E169</f>
        <v>813</v>
      </c>
      <c r="F178" s="84">
        <f>DATA!F169</f>
        <v>404</v>
      </c>
      <c r="G178" s="103">
        <f t="shared" ref="G178:G180" si="77">E178/D178*100</f>
        <v>66.803615447822523</v>
      </c>
      <c r="H178" s="84">
        <f>DATA!H169</f>
        <v>7</v>
      </c>
      <c r="I178" s="93">
        <f>DATA!I169</f>
        <v>1</v>
      </c>
      <c r="J178" s="84">
        <f>DATA!J169</f>
        <v>805</v>
      </c>
      <c r="K178" s="15">
        <f>DATA!K169</f>
        <v>97</v>
      </c>
      <c r="L178" s="38">
        <f>K178/J178*100</f>
        <v>12.049689440993788</v>
      </c>
      <c r="M178" s="77">
        <f>DATA!L169</f>
        <v>273</v>
      </c>
      <c r="N178" s="38">
        <f>M178/J178*100</f>
        <v>33.913043478260867</v>
      </c>
      <c r="O178" s="77">
        <f>DATA!M169</f>
        <v>435</v>
      </c>
      <c r="P178" s="38">
        <f>O178/J178*100</f>
        <v>54.037267080745345</v>
      </c>
    </row>
    <row r="179" spans="1:34" s="15" customFormat="1" x14ac:dyDescent="0.25">
      <c r="A179" s="84" t="s">
        <v>93</v>
      </c>
      <c r="B179" s="84" t="s">
        <v>122</v>
      </c>
      <c r="C179" s="139">
        <f>DATA!C170</f>
        <v>2</v>
      </c>
      <c r="D179" s="84">
        <f>DATA!D170</f>
        <v>1054</v>
      </c>
      <c r="E179" s="84">
        <f>DATA!E170</f>
        <v>797</v>
      </c>
      <c r="F179" s="84">
        <f>DATA!F170</f>
        <v>257</v>
      </c>
      <c r="G179" s="103">
        <f t="shared" si="77"/>
        <v>75.616698292220121</v>
      </c>
      <c r="H179" s="84">
        <f>DATA!H170</f>
        <v>3</v>
      </c>
      <c r="I179" s="93">
        <f>DATA!I170</f>
        <v>8</v>
      </c>
      <c r="J179" s="84">
        <f>DATA!J170</f>
        <v>786</v>
      </c>
      <c r="K179" s="15">
        <f>DATA!K170</f>
        <v>124</v>
      </c>
      <c r="L179" s="38">
        <f>K179/J179*100</f>
        <v>15.776081424936386</v>
      </c>
      <c r="M179" s="77">
        <f>DATA!L170</f>
        <v>307</v>
      </c>
      <c r="N179" s="38">
        <f>M179/J179*100</f>
        <v>39.05852417302799</v>
      </c>
      <c r="O179" s="77">
        <f>DATA!M170</f>
        <v>355</v>
      </c>
      <c r="P179" s="38">
        <f>O179/J179*100</f>
        <v>45.165394402035624</v>
      </c>
    </row>
    <row r="180" spans="1:34" s="15" customFormat="1" x14ac:dyDescent="0.25">
      <c r="A180" s="93" t="s">
        <v>93</v>
      </c>
      <c r="B180" s="93" t="s">
        <v>122</v>
      </c>
      <c r="C180" s="139">
        <f>DATA!C171</f>
        <v>3</v>
      </c>
      <c r="D180" s="84">
        <f>DATA!D171</f>
        <v>1188</v>
      </c>
      <c r="E180" s="84">
        <f>DATA!E171</f>
        <v>929</v>
      </c>
      <c r="F180" s="84">
        <f>DATA!F171</f>
        <v>259</v>
      </c>
      <c r="G180" s="103">
        <f t="shared" si="77"/>
        <v>78.198653198653204</v>
      </c>
      <c r="H180" s="84">
        <f>DATA!H171</f>
        <v>2</v>
      </c>
      <c r="I180" s="93">
        <f>DATA!I171</f>
        <v>5</v>
      </c>
      <c r="J180" s="84">
        <f>DATA!J171</f>
        <v>922</v>
      </c>
      <c r="K180" s="15">
        <f>DATA!K171</f>
        <v>159</v>
      </c>
      <c r="L180" s="38">
        <f>K180/J180*100</f>
        <v>17.245119305856832</v>
      </c>
      <c r="M180" s="77">
        <f>DATA!L171</f>
        <v>374</v>
      </c>
      <c r="N180" s="38">
        <f>M180/J180*100</f>
        <v>40.563991323210416</v>
      </c>
      <c r="O180" s="77">
        <f>DATA!M171</f>
        <v>389</v>
      </c>
      <c r="P180" s="38">
        <f>O180/J180*100</f>
        <v>42.190889370932751</v>
      </c>
    </row>
    <row r="181" spans="1:34" x14ac:dyDescent="0.25">
      <c r="A181" s="11" t="s">
        <v>92</v>
      </c>
      <c r="B181" s="11" t="s">
        <v>44</v>
      </c>
      <c r="C181" s="26"/>
      <c r="D181" s="59">
        <f>SUM(D182:D184)</f>
        <v>1548</v>
      </c>
      <c r="E181" s="59">
        <f>SUM(E182:E184)</f>
        <v>1080</v>
      </c>
      <c r="F181" s="59">
        <f t="shared" si="76"/>
        <v>468</v>
      </c>
      <c r="G181" s="13">
        <f>E181/D181*100</f>
        <v>69.767441860465112</v>
      </c>
      <c r="H181" s="59">
        <f t="shared" ref="H181:I181" si="78">SUM(H182:H184)</f>
        <v>4</v>
      </c>
      <c r="I181" s="59">
        <f t="shared" si="78"/>
        <v>7</v>
      </c>
      <c r="J181" s="63">
        <f>SUM(J182:J184)</f>
        <v>1069</v>
      </c>
      <c r="K181" s="59">
        <f>SUM(K182:K184)</f>
        <v>108</v>
      </c>
      <c r="L181" s="57">
        <f>K181/$J181*100</f>
        <v>10.102899906454631</v>
      </c>
      <c r="M181" s="59">
        <f>SUM(M182:M184)</f>
        <v>372</v>
      </c>
      <c r="N181" s="57">
        <f>M181/$J181*100</f>
        <v>34.79887745556595</v>
      </c>
      <c r="O181" s="59">
        <f>SUM(O182:O184)</f>
        <v>589</v>
      </c>
      <c r="P181" s="57">
        <f>O181/$J181*100</f>
        <v>55.098222637979418</v>
      </c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</row>
    <row r="182" spans="1:34" s="15" customFormat="1" x14ac:dyDescent="0.25">
      <c r="A182" s="84" t="s">
        <v>92</v>
      </c>
      <c r="B182" s="84" t="s">
        <v>123</v>
      </c>
      <c r="C182" s="139" t="str">
        <f>DATA!C223</f>
        <v>1 (Arutua)</v>
      </c>
      <c r="D182" s="84">
        <f>DATA!D223</f>
        <v>701</v>
      </c>
      <c r="E182" s="84">
        <f>DATA!E223</f>
        <v>500</v>
      </c>
      <c r="F182" s="84">
        <f>DATA!F223</f>
        <v>201</v>
      </c>
      <c r="G182" s="103">
        <f t="shared" ref="G182:G184" si="79">E182/D182*100</f>
        <v>71.32667617689016</v>
      </c>
      <c r="H182" s="84">
        <f>DATA!H223</f>
        <v>3</v>
      </c>
      <c r="I182" s="93">
        <f>DATA!I223</f>
        <v>2</v>
      </c>
      <c r="J182" s="84">
        <f>DATA!J223</f>
        <v>495</v>
      </c>
      <c r="K182" s="15">
        <f>DATA!K223</f>
        <v>62</v>
      </c>
      <c r="L182" s="38">
        <f>K182/J182*100</f>
        <v>12.525252525252526</v>
      </c>
      <c r="M182" s="77">
        <f>DATA!L223</f>
        <v>181</v>
      </c>
      <c r="N182" s="38">
        <f>M182/J182*100</f>
        <v>36.565656565656568</v>
      </c>
      <c r="O182" s="77">
        <f>DATA!M223</f>
        <v>252</v>
      </c>
      <c r="P182" s="38">
        <f>O182/J182*100</f>
        <v>50.909090909090907</v>
      </c>
    </row>
    <row r="183" spans="1:34" s="15" customFormat="1" x14ac:dyDescent="0.25">
      <c r="A183" s="84" t="s">
        <v>92</v>
      </c>
      <c r="B183" s="84" t="s">
        <v>123</v>
      </c>
      <c r="C183" s="139" t="str">
        <f>DATA!C224</f>
        <v>2 (Apataki)</v>
      </c>
      <c r="D183" s="84">
        <f>DATA!D224</f>
        <v>399</v>
      </c>
      <c r="E183" s="84">
        <f>DATA!E224</f>
        <v>294</v>
      </c>
      <c r="F183" s="84">
        <f>DATA!F224</f>
        <v>105</v>
      </c>
      <c r="G183" s="103">
        <f t="shared" si="79"/>
        <v>73.68421052631578</v>
      </c>
      <c r="H183" s="84">
        <f>DATA!H224</f>
        <v>0</v>
      </c>
      <c r="I183" s="93">
        <f>DATA!I224</f>
        <v>5</v>
      </c>
      <c r="J183" s="84">
        <f>DATA!J224</f>
        <v>289</v>
      </c>
      <c r="K183" s="15">
        <f>DATA!K224</f>
        <v>10</v>
      </c>
      <c r="L183" s="38">
        <f>K183/J183*100</f>
        <v>3.4602076124567476</v>
      </c>
      <c r="M183" s="77">
        <f>DATA!L224</f>
        <v>124</v>
      </c>
      <c r="N183" s="38">
        <f>M183/J183*100</f>
        <v>42.906574394463668</v>
      </c>
      <c r="O183" s="77">
        <f>DATA!M224</f>
        <v>155</v>
      </c>
      <c r="P183" s="38">
        <f>O183/J183*100</f>
        <v>53.633217993079583</v>
      </c>
    </row>
    <row r="184" spans="1:34" s="15" customFormat="1" x14ac:dyDescent="0.25">
      <c r="A184" s="84" t="s">
        <v>92</v>
      </c>
      <c r="B184" s="84" t="s">
        <v>123</v>
      </c>
      <c r="C184" s="139" t="str">
        <f>DATA!C225</f>
        <v>3 (Kaukura)</v>
      </c>
      <c r="D184" s="84">
        <f>DATA!D225</f>
        <v>448</v>
      </c>
      <c r="E184" s="84">
        <f>DATA!E225</f>
        <v>286</v>
      </c>
      <c r="F184" s="84">
        <f>DATA!F225</f>
        <v>162</v>
      </c>
      <c r="G184" s="103">
        <f t="shared" si="79"/>
        <v>63.839285714285708</v>
      </c>
      <c r="H184" s="84">
        <f>DATA!H225</f>
        <v>1</v>
      </c>
      <c r="I184" s="93">
        <f>DATA!I225</f>
        <v>0</v>
      </c>
      <c r="J184" s="84">
        <f>DATA!J225</f>
        <v>285</v>
      </c>
      <c r="K184" s="15">
        <f>DATA!K225</f>
        <v>36</v>
      </c>
      <c r="L184" s="38">
        <f>K184/J184*100</f>
        <v>12.631578947368421</v>
      </c>
      <c r="M184" s="77">
        <f>DATA!L225</f>
        <v>67</v>
      </c>
      <c r="N184" s="38">
        <f>M184/J184*100</f>
        <v>23.508771929824562</v>
      </c>
      <c r="O184" s="77">
        <f>DATA!M225</f>
        <v>182</v>
      </c>
      <c r="P184" s="38">
        <f>O184/J184*100</f>
        <v>63.859649122807014</v>
      </c>
    </row>
    <row r="185" spans="1:34" x14ac:dyDescent="0.25">
      <c r="A185" s="11" t="s">
        <v>92</v>
      </c>
      <c r="B185" s="11" t="s">
        <v>45</v>
      </c>
      <c r="C185" s="26"/>
      <c r="D185" s="59">
        <f>SUM(D186:D190)</f>
        <v>1261</v>
      </c>
      <c r="E185" s="59">
        <f>SUM(E186:E190)</f>
        <v>1090</v>
      </c>
      <c r="F185" s="59">
        <f t="shared" si="76"/>
        <v>171</v>
      </c>
      <c r="G185" s="13">
        <f>E185/D185*100</f>
        <v>86.43933386201428</v>
      </c>
      <c r="H185" s="59">
        <f t="shared" ref="H185:I185" si="80">SUM(H186:H190)</f>
        <v>4</v>
      </c>
      <c r="I185" s="59">
        <f t="shared" si="80"/>
        <v>0</v>
      </c>
      <c r="J185" s="63">
        <f>SUM(J186:J190)</f>
        <v>1086</v>
      </c>
      <c r="K185" s="59">
        <f>SUM(K186:K190)</f>
        <v>175</v>
      </c>
      <c r="L185" s="57">
        <f>K185/$J185*100</f>
        <v>16.114180478821364</v>
      </c>
      <c r="M185" s="59">
        <f>SUM(M186:M190)</f>
        <v>364</v>
      </c>
      <c r="N185" s="57">
        <f>M185/$J185*100</f>
        <v>33.51749539594843</v>
      </c>
      <c r="O185" s="59">
        <f>SUM(O186:O190)</f>
        <v>547</v>
      </c>
      <c r="P185" s="57">
        <f>O185/$J185*100</f>
        <v>50.368324125230203</v>
      </c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</row>
    <row r="186" spans="1:34" s="15" customFormat="1" x14ac:dyDescent="0.25">
      <c r="A186" s="84" t="s">
        <v>92</v>
      </c>
      <c r="B186" s="84" t="s">
        <v>124</v>
      </c>
      <c r="C186" s="139" t="str">
        <f>DATA!C226</f>
        <v>1 (Fakarava)</v>
      </c>
      <c r="D186" s="84">
        <f>DATA!D226</f>
        <v>629</v>
      </c>
      <c r="E186" s="84">
        <f>DATA!E226</f>
        <v>554</v>
      </c>
      <c r="F186" s="84">
        <f>DATA!F226</f>
        <v>75</v>
      </c>
      <c r="G186" s="103">
        <f t="shared" ref="G186:G190" si="81">E186/D186*100</f>
        <v>88.076311605723362</v>
      </c>
      <c r="H186" s="84">
        <f>DATA!H226</f>
        <v>4</v>
      </c>
      <c r="I186" s="93">
        <f>DATA!I226</f>
        <v>0</v>
      </c>
      <c r="J186" s="84">
        <f>DATA!J226</f>
        <v>550</v>
      </c>
      <c r="K186" s="15">
        <f>DATA!K226</f>
        <v>103</v>
      </c>
      <c r="L186" s="38">
        <f>K186/J186*100</f>
        <v>18.72727272727273</v>
      </c>
      <c r="M186" s="77">
        <f>DATA!L226</f>
        <v>209</v>
      </c>
      <c r="N186" s="38">
        <f>M186/J186*100</f>
        <v>38</v>
      </c>
      <c r="O186" s="77">
        <f>DATA!M226</f>
        <v>238</v>
      </c>
      <c r="P186" s="38">
        <f>O186/J186*100</f>
        <v>43.272727272727273</v>
      </c>
    </row>
    <row r="187" spans="1:34" s="15" customFormat="1" x14ac:dyDescent="0.25">
      <c r="A187" s="84" t="s">
        <v>92</v>
      </c>
      <c r="B187" s="84" t="s">
        <v>124</v>
      </c>
      <c r="C187" s="139" t="str">
        <f>DATA!C227</f>
        <v>2 (Kauehi)</v>
      </c>
      <c r="D187" s="84">
        <f>DATA!D227</f>
        <v>175</v>
      </c>
      <c r="E187" s="84">
        <f>DATA!E227</f>
        <v>150</v>
      </c>
      <c r="F187" s="84">
        <f>DATA!F227</f>
        <v>25</v>
      </c>
      <c r="G187" s="103">
        <f t="shared" si="81"/>
        <v>85.714285714285708</v>
      </c>
      <c r="H187" s="84">
        <f>DATA!H227</f>
        <v>0</v>
      </c>
      <c r="I187" s="93">
        <f>DATA!I227</f>
        <v>0</v>
      </c>
      <c r="J187" s="84">
        <f>DATA!J227</f>
        <v>150</v>
      </c>
      <c r="K187" s="15">
        <f>DATA!K227</f>
        <v>5</v>
      </c>
      <c r="L187" s="38">
        <f>K187/J187*100</f>
        <v>3.3333333333333335</v>
      </c>
      <c r="M187" s="77">
        <f>DATA!L227</f>
        <v>66</v>
      </c>
      <c r="N187" s="38">
        <f>M187/J187*100</f>
        <v>44</v>
      </c>
      <c r="O187" s="77">
        <f>DATA!M227</f>
        <v>79</v>
      </c>
      <c r="P187" s="38">
        <f>O187/J187*100</f>
        <v>52.666666666666664</v>
      </c>
    </row>
    <row r="188" spans="1:34" s="15" customFormat="1" x14ac:dyDescent="0.25">
      <c r="A188" s="84" t="s">
        <v>92</v>
      </c>
      <c r="B188" s="84" t="s">
        <v>124</v>
      </c>
      <c r="C188" s="139" t="str">
        <f>DATA!C228</f>
        <v>3 (Aratika)</v>
      </c>
      <c r="D188" s="84">
        <f>DATA!D228</f>
        <v>188</v>
      </c>
      <c r="E188" s="84">
        <f>DATA!E228</f>
        <v>148</v>
      </c>
      <c r="F188" s="84">
        <f>DATA!F228</f>
        <v>40</v>
      </c>
      <c r="G188" s="103">
        <f t="shared" si="81"/>
        <v>78.723404255319153</v>
      </c>
      <c r="H188" s="84">
        <f>DATA!H228</f>
        <v>0</v>
      </c>
      <c r="I188" s="93">
        <f>DATA!I228</f>
        <v>0</v>
      </c>
      <c r="J188" s="84">
        <f>DATA!J228</f>
        <v>148</v>
      </c>
      <c r="K188" s="15">
        <f>DATA!K228</f>
        <v>48</v>
      </c>
      <c r="L188" s="38">
        <f>K188/J188*100</f>
        <v>32.432432432432435</v>
      </c>
      <c r="M188" s="77">
        <f>DATA!L228</f>
        <v>27</v>
      </c>
      <c r="N188" s="38">
        <f>M188/J188*100</f>
        <v>18.243243243243242</v>
      </c>
      <c r="O188" s="77">
        <f>DATA!M228</f>
        <v>73</v>
      </c>
      <c r="P188" s="38">
        <f>O188/J188*100</f>
        <v>49.324324324324323</v>
      </c>
    </row>
    <row r="189" spans="1:34" s="15" customFormat="1" x14ac:dyDescent="0.25">
      <c r="A189" s="84" t="s">
        <v>92</v>
      </c>
      <c r="B189" s="84" t="s">
        <v>124</v>
      </c>
      <c r="C189" s="139" t="str">
        <f>DATA!C229</f>
        <v>4 (Raraka)</v>
      </c>
      <c r="D189" s="84">
        <f>DATA!D229</f>
        <v>77</v>
      </c>
      <c r="E189" s="84">
        <f>DATA!E229</f>
        <v>67</v>
      </c>
      <c r="F189" s="84">
        <f>DATA!F229</f>
        <v>10</v>
      </c>
      <c r="G189" s="103">
        <f t="shared" si="81"/>
        <v>87.012987012987011</v>
      </c>
      <c r="H189" s="84">
        <f>DATA!H229</f>
        <v>0</v>
      </c>
      <c r="I189" s="93">
        <f>DATA!I229</f>
        <v>0</v>
      </c>
      <c r="J189" s="84">
        <f>DATA!J229</f>
        <v>67</v>
      </c>
      <c r="K189" s="15">
        <f>DATA!K229</f>
        <v>0</v>
      </c>
      <c r="L189" s="38">
        <f>K189/J189*100</f>
        <v>0</v>
      </c>
      <c r="M189" s="77">
        <f>DATA!L229</f>
        <v>14</v>
      </c>
      <c r="N189" s="38">
        <f>M189/J189*100</f>
        <v>20.8955223880597</v>
      </c>
      <c r="O189" s="77">
        <f>DATA!M229</f>
        <v>53</v>
      </c>
      <c r="P189" s="38">
        <f>O189/J189*100</f>
        <v>79.104477611940297</v>
      </c>
    </row>
    <row r="190" spans="1:34" s="15" customFormat="1" x14ac:dyDescent="0.25">
      <c r="A190" s="84" t="s">
        <v>92</v>
      </c>
      <c r="B190" s="84" t="s">
        <v>124</v>
      </c>
      <c r="C190" s="139" t="str">
        <f>DATA!C230</f>
        <v>5 (Niau)</v>
      </c>
      <c r="D190" s="84">
        <f>DATA!D230</f>
        <v>192</v>
      </c>
      <c r="E190" s="84">
        <f>DATA!E230</f>
        <v>171</v>
      </c>
      <c r="F190" s="84">
        <f>DATA!F230</f>
        <v>21</v>
      </c>
      <c r="G190" s="103">
        <f t="shared" si="81"/>
        <v>89.0625</v>
      </c>
      <c r="H190" s="84">
        <f>DATA!H230</f>
        <v>0</v>
      </c>
      <c r="I190" s="93">
        <f>DATA!I230</f>
        <v>0</v>
      </c>
      <c r="J190" s="84">
        <f>DATA!J230</f>
        <v>171</v>
      </c>
      <c r="K190" s="15">
        <f>DATA!K230</f>
        <v>19</v>
      </c>
      <c r="L190" s="38">
        <f>K190/J190*100</f>
        <v>11.111111111111111</v>
      </c>
      <c r="M190" s="77">
        <f>DATA!L230</f>
        <v>48</v>
      </c>
      <c r="N190" s="38">
        <f>M190/J190*100</f>
        <v>28.07017543859649</v>
      </c>
      <c r="O190" s="77">
        <f>DATA!M230</f>
        <v>104</v>
      </c>
      <c r="P190" s="38">
        <f>O190/J190*100</f>
        <v>60.818713450292393</v>
      </c>
    </row>
    <row r="191" spans="1:34" x14ac:dyDescent="0.25">
      <c r="A191" s="11" t="s">
        <v>92</v>
      </c>
      <c r="B191" s="11" t="s">
        <v>46</v>
      </c>
      <c r="C191" s="26"/>
      <c r="D191" s="59">
        <f>SUM(D192:D193)</f>
        <v>968</v>
      </c>
      <c r="E191" s="59">
        <f>SUM(E192:E193)</f>
        <v>736</v>
      </c>
      <c r="F191" s="59">
        <f t="shared" si="76"/>
        <v>232</v>
      </c>
      <c r="G191" s="13">
        <f>E191/D191*100</f>
        <v>76.033057851239676</v>
      </c>
      <c r="H191" s="59">
        <f t="shared" ref="H191:I191" si="82">SUM(H192:H193)</f>
        <v>3</v>
      </c>
      <c r="I191" s="59">
        <f t="shared" si="82"/>
        <v>3</v>
      </c>
      <c r="J191" s="63">
        <f>SUM(J192:J193)</f>
        <v>730</v>
      </c>
      <c r="K191" s="59">
        <f>SUM(K192:K193)</f>
        <v>71</v>
      </c>
      <c r="L191" s="57">
        <f>K191/$J191*100</f>
        <v>9.7260273972602747</v>
      </c>
      <c r="M191" s="59">
        <f>SUM(M192:M193)</f>
        <v>248</v>
      </c>
      <c r="N191" s="57">
        <f>M191/$J191*100</f>
        <v>33.972602739726028</v>
      </c>
      <c r="O191" s="59">
        <f>SUM(O192:O193)</f>
        <v>411</v>
      </c>
      <c r="P191" s="57">
        <f>O191/$J191*100</f>
        <v>56.301369863013697</v>
      </c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</row>
    <row r="192" spans="1:34" x14ac:dyDescent="0.25">
      <c r="A192" s="84" t="s">
        <v>92</v>
      </c>
      <c r="B192" s="84" t="s">
        <v>125</v>
      </c>
      <c r="C192" s="139" t="str">
        <f>DATA!C231</f>
        <v>1 (Manihi)</v>
      </c>
      <c r="D192" s="84">
        <f>DATA!D231</f>
        <v>547</v>
      </c>
      <c r="E192" s="84">
        <f>DATA!E231</f>
        <v>418</v>
      </c>
      <c r="F192" s="84">
        <f>DATA!F231</f>
        <v>129</v>
      </c>
      <c r="G192" s="103">
        <f t="shared" ref="G192:G193" si="83">E192/D192*100</f>
        <v>76.416819012797077</v>
      </c>
      <c r="H192" s="84">
        <f>DATA!H231</f>
        <v>3</v>
      </c>
      <c r="I192" s="93">
        <f>DATA!I231</f>
        <v>3</v>
      </c>
      <c r="J192" s="84">
        <f>DATA!J231</f>
        <v>412</v>
      </c>
      <c r="K192" s="15">
        <f>DATA!K231</f>
        <v>45</v>
      </c>
      <c r="L192" s="8">
        <f>K192/J192*100</f>
        <v>10.922330097087379</v>
      </c>
      <c r="M192" s="60">
        <f>DATA!L231</f>
        <v>105</v>
      </c>
      <c r="N192" s="8">
        <f>M192/J192*100</f>
        <v>25.485436893203882</v>
      </c>
      <c r="O192" s="60">
        <f>DATA!M231</f>
        <v>262</v>
      </c>
      <c r="P192" s="8">
        <f>O192/J192*100</f>
        <v>63.592233009708742</v>
      </c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</row>
    <row r="193" spans="1:34" x14ac:dyDescent="0.25">
      <c r="A193" s="84" t="s">
        <v>92</v>
      </c>
      <c r="B193" s="84" t="s">
        <v>125</v>
      </c>
      <c r="C193" s="139" t="str">
        <f>DATA!C232</f>
        <v>2 (Ahe)</v>
      </c>
      <c r="D193" s="84">
        <f>DATA!D232</f>
        <v>421</v>
      </c>
      <c r="E193" s="84">
        <f>DATA!E232</f>
        <v>318</v>
      </c>
      <c r="F193" s="84">
        <f>DATA!F232</f>
        <v>103</v>
      </c>
      <c r="G193" s="103">
        <f t="shared" si="83"/>
        <v>75.534441805225654</v>
      </c>
      <c r="H193" s="84">
        <f>DATA!H232</f>
        <v>0</v>
      </c>
      <c r="I193" s="93">
        <f>DATA!I232</f>
        <v>0</v>
      </c>
      <c r="J193" s="84">
        <f>DATA!J232</f>
        <v>318</v>
      </c>
      <c r="K193" s="15">
        <f>DATA!K232</f>
        <v>26</v>
      </c>
      <c r="L193" s="8">
        <f>K193/J193*100</f>
        <v>8.1761006289308167</v>
      </c>
      <c r="M193" s="60">
        <f>DATA!L232</f>
        <v>143</v>
      </c>
      <c r="N193" s="8">
        <f>M193/J193*100</f>
        <v>44.968553459119498</v>
      </c>
      <c r="O193" s="60">
        <f>DATA!M232</f>
        <v>149</v>
      </c>
      <c r="P193" s="8">
        <f>O193/J193*100</f>
        <v>46.855345911949684</v>
      </c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</row>
    <row r="194" spans="1:34" x14ac:dyDescent="0.25">
      <c r="A194" s="11" t="s">
        <v>92</v>
      </c>
      <c r="B194" s="11" t="s">
        <v>47</v>
      </c>
      <c r="C194" s="26"/>
      <c r="D194" s="59">
        <f>SUM(D195:D199)</f>
        <v>2894</v>
      </c>
      <c r="E194" s="59">
        <f>SUM(E195:E199)</f>
        <v>2235</v>
      </c>
      <c r="F194" s="59">
        <f t="shared" si="76"/>
        <v>659</v>
      </c>
      <c r="G194" s="13">
        <f>E194/D194*100</f>
        <v>77.228749136143747</v>
      </c>
      <c r="H194" s="59">
        <f t="shared" ref="H194:I194" si="84">SUM(H195:H199)</f>
        <v>20</v>
      </c>
      <c r="I194" s="59">
        <f t="shared" si="84"/>
        <v>34</v>
      </c>
      <c r="J194" s="63">
        <f>SUM(J195:J199)</f>
        <v>2181</v>
      </c>
      <c r="K194" s="59">
        <f>SUM(K195:K199)</f>
        <v>461</v>
      </c>
      <c r="L194" s="57">
        <f>K194/$J194*100</f>
        <v>21.13709307657038</v>
      </c>
      <c r="M194" s="59">
        <f>SUM(M195:M199)</f>
        <v>459</v>
      </c>
      <c r="N194" s="57">
        <f>M194/$J194*100</f>
        <v>21.045392022008251</v>
      </c>
      <c r="O194" s="59">
        <f>SUM(O195:O199)</f>
        <v>1261</v>
      </c>
      <c r="P194" s="57">
        <f>O194/$J194*100</f>
        <v>57.817514901421362</v>
      </c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</row>
    <row r="195" spans="1:34" s="15" customFormat="1" x14ac:dyDescent="0.25">
      <c r="A195" s="84" t="s">
        <v>92</v>
      </c>
      <c r="B195" s="84" t="s">
        <v>126</v>
      </c>
      <c r="C195" s="139" t="str">
        <f>DATA!C233</f>
        <v>1 (Tiputa)</v>
      </c>
      <c r="D195" s="84">
        <f>DATA!D233</f>
        <v>761</v>
      </c>
      <c r="E195" s="84">
        <f>DATA!E233</f>
        <v>614</v>
      </c>
      <c r="F195" s="84">
        <f>DATA!F233</f>
        <v>147</v>
      </c>
      <c r="G195" s="103">
        <f t="shared" ref="G195:G199" si="85">E195/D195*100</f>
        <v>80.683311432325894</v>
      </c>
      <c r="H195" s="84">
        <f>DATA!H233</f>
        <v>9</v>
      </c>
      <c r="I195" s="93">
        <f>DATA!I233</f>
        <v>3</v>
      </c>
      <c r="J195" s="84">
        <f>DATA!J233</f>
        <v>602</v>
      </c>
      <c r="K195" s="15">
        <f>DATA!K233</f>
        <v>170</v>
      </c>
      <c r="L195" s="38">
        <f>K195/J195*100</f>
        <v>28.239202657807311</v>
      </c>
      <c r="M195" s="77">
        <f>DATA!L233</f>
        <v>112</v>
      </c>
      <c r="N195" s="38">
        <f>M195/J195*100</f>
        <v>18.604651162790699</v>
      </c>
      <c r="O195" s="77">
        <f>DATA!M233</f>
        <v>320</v>
      </c>
      <c r="P195" s="38">
        <f>O195/J195*100</f>
        <v>53.156146179402</v>
      </c>
    </row>
    <row r="196" spans="1:34" s="15" customFormat="1" x14ac:dyDescent="0.25">
      <c r="A196" s="84" t="s">
        <v>92</v>
      </c>
      <c r="B196" s="84" t="s">
        <v>126</v>
      </c>
      <c r="C196" s="139" t="str">
        <f>DATA!C234</f>
        <v>2 (Avatoru)</v>
      </c>
      <c r="D196" s="84">
        <f>DATA!D234</f>
        <v>1334</v>
      </c>
      <c r="E196" s="84">
        <f>DATA!E234</f>
        <v>1011</v>
      </c>
      <c r="F196" s="84">
        <f>DATA!F234</f>
        <v>323</v>
      </c>
      <c r="G196" s="103">
        <f t="shared" si="85"/>
        <v>75.787106446776605</v>
      </c>
      <c r="H196" s="84">
        <f>DATA!H234</f>
        <v>10</v>
      </c>
      <c r="I196" s="93">
        <f>DATA!I234</f>
        <v>28</v>
      </c>
      <c r="J196" s="84">
        <f>DATA!J234</f>
        <v>973</v>
      </c>
      <c r="K196" s="15">
        <f>DATA!K234</f>
        <v>161</v>
      </c>
      <c r="L196" s="38">
        <f>K196/J196*100</f>
        <v>16.546762589928058</v>
      </c>
      <c r="M196" s="77">
        <f>DATA!L234</f>
        <v>246</v>
      </c>
      <c r="N196" s="38">
        <f>M196/J196*100</f>
        <v>25.282631038026722</v>
      </c>
      <c r="O196" s="77">
        <f>DATA!M234</f>
        <v>566</v>
      </c>
      <c r="P196" s="38">
        <f>O196/J196*100</f>
        <v>58.170606372045221</v>
      </c>
    </row>
    <row r="197" spans="1:34" s="15" customFormat="1" x14ac:dyDescent="0.25">
      <c r="A197" s="84" t="s">
        <v>92</v>
      </c>
      <c r="B197" s="84" t="s">
        <v>126</v>
      </c>
      <c r="C197" s="139" t="str">
        <f>DATA!C235</f>
        <v>3 (Makatea)</v>
      </c>
      <c r="D197" s="84">
        <f>DATA!D235</f>
        <v>93</v>
      </c>
      <c r="E197" s="84">
        <f>DATA!E235</f>
        <v>86</v>
      </c>
      <c r="F197" s="84">
        <f>DATA!F235</f>
        <v>7</v>
      </c>
      <c r="G197" s="103">
        <f t="shared" si="85"/>
        <v>92.473118279569889</v>
      </c>
      <c r="H197" s="84">
        <f>DATA!H235</f>
        <v>1</v>
      </c>
      <c r="I197" s="93">
        <f>DATA!I235</f>
        <v>1</v>
      </c>
      <c r="J197" s="84">
        <f>DATA!J235</f>
        <v>84</v>
      </c>
      <c r="K197" s="15">
        <f>DATA!K235</f>
        <v>25</v>
      </c>
      <c r="L197" s="38">
        <f>K197/J197*100</f>
        <v>29.761904761904763</v>
      </c>
      <c r="M197" s="77">
        <f>DATA!L235</f>
        <v>2</v>
      </c>
      <c r="N197" s="38">
        <f>M197/J197*100</f>
        <v>2.3809523809523809</v>
      </c>
      <c r="O197" s="77">
        <f>DATA!M235</f>
        <v>57</v>
      </c>
      <c r="P197" s="38">
        <f>O197/J197*100</f>
        <v>67.857142857142861</v>
      </c>
    </row>
    <row r="198" spans="1:34" s="15" customFormat="1" x14ac:dyDescent="0.25">
      <c r="A198" s="84" t="s">
        <v>92</v>
      </c>
      <c r="B198" s="84" t="s">
        <v>126</v>
      </c>
      <c r="C198" s="139" t="str">
        <f>DATA!C236</f>
        <v>4 (Mataiva)</v>
      </c>
      <c r="D198" s="84">
        <f>DATA!D236</f>
        <v>232</v>
      </c>
      <c r="E198" s="84">
        <f>DATA!E236</f>
        <v>190</v>
      </c>
      <c r="F198" s="84">
        <f>DATA!F236</f>
        <v>42</v>
      </c>
      <c r="G198" s="103">
        <f t="shared" si="85"/>
        <v>81.896551724137936</v>
      </c>
      <c r="H198" s="84">
        <f>DATA!H236</f>
        <v>0</v>
      </c>
      <c r="I198" s="93">
        <f>DATA!I236</f>
        <v>0</v>
      </c>
      <c r="J198" s="84">
        <f>DATA!J236</f>
        <v>190</v>
      </c>
      <c r="K198" s="15">
        <f>DATA!K236</f>
        <v>16</v>
      </c>
      <c r="L198" s="38">
        <f>K198/J198*100</f>
        <v>8.4210526315789469</v>
      </c>
      <c r="M198" s="77">
        <f>DATA!L236</f>
        <v>51</v>
      </c>
      <c r="N198" s="38">
        <f>M198/J198*100</f>
        <v>26.842105263157894</v>
      </c>
      <c r="O198" s="77">
        <f>DATA!M236</f>
        <v>123</v>
      </c>
      <c r="P198" s="38">
        <f>O198/J198*100</f>
        <v>64.736842105263165</v>
      </c>
    </row>
    <row r="199" spans="1:34" s="15" customFormat="1" x14ac:dyDescent="0.25">
      <c r="A199" s="84" t="s">
        <v>92</v>
      </c>
      <c r="B199" s="84" t="s">
        <v>126</v>
      </c>
      <c r="C199" s="139" t="str">
        <f>DATA!C237</f>
        <v>5 (Tikehau)</v>
      </c>
      <c r="D199" s="84">
        <f>DATA!D237</f>
        <v>474</v>
      </c>
      <c r="E199" s="84">
        <f>DATA!E237</f>
        <v>334</v>
      </c>
      <c r="F199" s="84">
        <f>DATA!F237</f>
        <v>140</v>
      </c>
      <c r="G199" s="103">
        <f t="shared" si="85"/>
        <v>70.46413502109705</v>
      </c>
      <c r="H199" s="84">
        <f>DATA!H237</f>
        <v>0</v>
      </c>
      <c r="I199" s="93">
        <f>DATA!I237</f>
        <v>2</v>
      </c>
      <c r="J199" s="84">
        <f>DATA!J237</f>
        <v>332</v>
      </c>
      <c r="K199" s="15">
        <f>DATA!K237</f>
        <v>89</v>
      </c>
      <c r="L199" s="38">
        <f>K199/J199*100</f>
        <v>26.807228915662652</v>
      </c>
      <c r="M199" s="77">
        <f>DATA!L237</f>
        <v>48</v>
      </c>
      <c r="N199" s="38">
        <f>M199/J199*100</f>
        <v>14.457831325301203</v>
      </c>
      <c r="O199" s="77">
        <f>DATA!M237</f>
        <v>195</v>
      </c>
      <c r="P199" s="38">
        <f>O199/J199*100</f>
        <v>58.734939759036145</v>
      </c>
    </row>
    <row r="200" spans="1:34" x14ac:dyDescent="0.25">
      <c r="A200" s="11" t="s">
        <v>92</v>
      </c>
      <c r="B200" s="11" t="s">
        <v>48</v>
      </c>
      <c r="C200" s="26"/>
      <c r="D200" s="59">
        <f>SUM(D201:D202)</f>
        <v>1310</v>
      </c>
      <c r="E200" s="59">
        <f>SUM(E201:E202)</f>
        <v>978</v>
      </c>
      <c r="F200" s="59">
        <f t="shared" ref="F200:F227" si="86">D200-E200</f>
        <v>332</v>
      </c>
      <c r="G200" s="13">
        <f>E200/D200*100</f>
        <v>74.656488549618317</v>
      </c>
      <c r="H200" s="59">
        <f t="shared" ref="H200" si="87">SUM(H201:H202)</f>
        <v>6</v>
      </c>
      <c r="I200" s="59">
        <f>SUM(I201:I202)</f>
        <v>1</v>
      </c>
      <c r="J200" s="63">
        <f>SUM(J201:J202)</f>
        <v>971</v>
      </c>
      <c r="K200" s="59">
        <f>SUM(K201:K202)</f>
        <v>56</v>
      </c>
      <c r="L200" s="57">
        <f>K200/$J200*100</f>
        <v>5.7672502574665296</v>
      </c>
      <c r="M200" s="59">
        <f>SUM(M201:M202)</f>
        <v>324</v>
      </c>
      <c r="N200" s="57">
        <f>M200/$J200*100</f>
        <v>33.36766220391349</v>
      </c>
      <c r="O200" s="59">
        <f>SUM(O201:O202)</f>
        <v>591</v>
      </c>
      <c r="P200" s="57">
        <f>O200/$J200*100</f>
        <v>60.865087538619974</v>
      </c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</row>
    <row r="201" spans="1:34" s="15" customFormat="1" x14ac:dyDescent="0.25">
      <c r="A201" s="84" t="s">
        <v>92</v>
      </c>
      <c r="B201" s="84" t="s">
        <v>127</v>
      </c>
      <c r="C201" s="139" t="str">
        <f>DATA!C238</f>
        <v>1 (Takaroa)</v>
      </c>
      <c r="D201" s="84">
        <f>DATA!D238</f>
        <v>803</v>
      </c>
      <c r="E201" s="84">
        <f>DATA!E238</f>
        <v>583</v>
      </c>
      <c r="F201" s="84">
        <f>DATA!F238</f>
        <v>220</v>
      </c>
      <c r="G201" s="103">
        <f>E201/D201*100</f>
        <v>72.602739726027394</v>
      </c>
      <c r="H201" s="84">
        <f>DATA!H238</f>
        <v>0</v>
      </c>
      <c r="I201" s="93">
        <f>DATA!I238</f>
        <v>1</v>
      </c>
      <c r="J201" s="84">
        <f>DATA!J238</f>
        <v>582</v>
      </c>
      <c r="K201" s="15">
        <f>DATA!K238</f>
        <v>24</v>
      </c>
      <c r="L201" s="38">
        <f>K201/J201*100</f>
        <v>4.1237113402061851</v>
      </c>
      <c r="M201" s="77">
        <f>DATA!L238</f>
        <v>239</v>
      </c>
      <c r="N201" s="38">
        <f>M201/J201*100</f>
        <v>41.065292096219927</v>
      </c>
      <c r="O201" s="77">
        <f>DATA!M238</f>
        <v>319</v>
      </c>
      <c r="P201" s="38">
        <f>O201/J201*100</f>
        <v>54.810996563573887</v>
      </c>
    </row>
    <row r="202" spans="1:34" s="15" customFormat="1" x14ac:dyDescent="0.25">
      <c r="A202" s="93" t="s">
        <v>92</v>
      </c>
      <c r="B202" s="93" t="s">
        <v>127</v>
      </c>
      <c r="C202" s="139" t="str">
        <f>DATA!C239</f>
        <v>2 (Takapoto)</v>
      </c>
      <c r="D202" s="84">
        <f>DATA!D239</f>
        <v>507</v>
      </c>
      <c r="E202" s="84">
        <f>DATA!E239</f>
        <v>395</v>
      </c>
      <c r="F202" s="84">
        <f>DATA!F239</f>
        <v>112</v>
      </c>
      <c r="G202" s="103">
        <f>E202/D202*100</f>
        <v>77.909270216962526</v>
      </c>
      <c r="H202" s="84">
        <f>DATA!H239</f>
        <v>6</v>
      </c>
      <c r="I202" s="93">
        <f>DATA!I239</f>
        <v>0</v>
      </c>
      <c r="J202" s="84">
        <f>DATA!J239</f>
        <v>389</v>
      </c>
      <c r="K202" s="15">
        <f>DATA!K239</f>
        <v>32</v>
      </c>
      <c r="L202" s="38">
        <f>K202/J202*100</f>
        <v>8.2262210796915163</v>
      </c>
      <c r="M202" s="77">
        <f>DATA!L239</f>
        <v>85</v>
      </c>
      <c r="N202" s="38">
        <f>M202/J202*100</f>
        <v>21.85089974293059</v>
      </c>
      <c r="O202" s="77">
        <f>DATA!M239</f>
        <v>272</v>
      </c>
      <c r="P202" s="38">
        <f>O202/J202*100</f>
        <v>69.922879177377894</v>
      </c>
    </row>
    <row r="203" spans="1:34" x14ac:dyDescent="0.25">
      <c r="A203" s="11" t="s">
        <v>94</v>
      </c>
      <c r="B203" s="11" t="s">
        <v>49</v>
      </c>
      <c r="C203" s="26"/>
      <c r="D203" s="59">
        <f>SUM(D204:D205)</f>
        <v>672</v>
      </c>
      <c r="E203" s="59">
        <f>SUM(E204:E205)</f>
        <v>471</v>
      </c>
      <c r="F203" s="59">
        <f>D203-E203</f>
        <v>201</v>
      </c>
      <c r="G203" s="13">
        <f>E203/D203*100</f>
        <v>70.089285714285708</v>
      </c>
      <c r="H203" s="59">
        <f t="shared" ref="H203" si="88">SUM(H204:H205)</f>
        <v>2</v>
      </c>
      <c r="I203" s="59">
        <f>SUM(I204:I205)</f>
        <v>4</v>
      </c>
      <c r="J203" s="63">
        <f>SUM(J204:J205)</f>
        <v>465</v>
      </c>
      <c r="K203" s="59">
        <f>SUM(K204:K205)</f>
        <v>72</v>
      </c>
      <c r="L203" s="57">
        <f>K203/$J203*100</f>
        <v>15.483870967741936</v>
      </c>
      <c r="M203" s="59">
        <f>SUM(M204:M205)</f>
        <v>151</v>
      </c>
      <c r="N203" s="57">
        <f>M203/$J203*100</f>
        <v>32.473118279569889</v>
      </c>
      <c r="O203" s="59">
        <f>SUM(O204:O205)</f>
        <v>242</v>
      </c>
      <c r="P203" s="57">
        <f>O203/$J203*100</f>
        <v>52.043010752688168</v>
      </c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</row>
    <row r="204" spans="1:34" s="15" customFormat="1" x14ac:dyDescent="0.25">
      <c r="A204" s="84" t="s">
        <v>94</v>
      </c>
      <c r="B204" s="84" t="s">
        <v>19</v>
      </c>
      <c r="C204" s="139" t="str">
        <f>DATA!C197</f>
        <v>1 (Anaa)</v>
      </c>
      <c r="D204" s="84">
        <f>DATA!D197</f>
        <v>415</v>
      </c>
      <c r="E204" s="84">
        <f>DATA!E197</f>
        <v>297</v>
      </c>
      <c r="F204" s="84">
        <f>DATA!F197</f>
        <v>118</v>
      </c>
      <c r="G204" s="103">
        <f t="shared" ref="G204:G205" si="89">E204/D204*100</f>
        <v>71.566265060240966</v>
      </c>
      <c r="H204" s="84">
        <f>DATA!H197</f>
        <v>1</v>
      </c>
      <c r="I204" s="93">
        <f>DATA!I197</f>
        <v>1</v>
      </c>
      <c r="J204" s="84">
        <f>DATA!J197</f>
        <v>295</v>
      </c>
      <c r="K204" s="15">
        <f>DATA!K197</f>
        <v>45</v>
      </c>
      <c r="L204" s="38">
        <f>K204/J204*100</f>
        <v>15.254237288135593</v>
      </c>
      <c r="M204" s="77">
        <f>DATA!L197</f>
        <v>126</v>
      </c>
      <c r="N204" s="38">
        <f>M204/J204*100</f>
        <v>42.711864406779661</v>
      </c>
      <c r="O204" s="77">
        <f>DATA!M197</f>
        <v>124</v>
      </c>
      <c r="P204" s="38">
        <f>O204/J204*100</f>
        <v>42.03389830508474</v>
      </c>
    </row>
    <row r="205" spans="1:34" s="15" customFormat="1" x14ac:dyDescent="0.25">
      <c r="A205" s="84" t="s">
        <v>94</v>
      </c>
      <c r="B205" s="84" t="s">
        <v>19</v>
      </c>
      <c r="C205" s="139" t="str">
        <f>DATA!C198</f>
        <v>2 (Faaite)</v>
      </c>
      <c r="D205" s="84">
        <f>DATA!D198</f>
        <v>257</v>
      </c>
      <c r="E205" s="84">
        <f>DATA!E198</f>
        <v>174</v>
      </c>
      <c r="F205" s="84">
        <f>DATA!F198</f>
        <v>83</v>
      </c>
      <c r="G205" s="103">
        <f t="shared" si="89"/>
        <v>67.704280155642024</v>
      </c>
      <c r="H205" s="84">
        <f>DATA!H198</f>
        <v>1</v>
      </c>
      <c r="I205" s="93">
        <f>DATA!I198</f>
        <v>3</v>
      </c>
      <c r="J205" s="84">
        <f>DATA!J198</f>
        <v>170</v>
      </c>
      <c r="K205" s="15">
        <f>DATA!K198</f>
        <v>27</v>
      </c>
      <c r="L205" s="38">
        <f>K205/J205*100</f>
        <v>15.882352941176469</v>
      </c>
      <c r="M205" s="77">
        <f>DATA!L198</f>
        <v>25</v>
      </c>
      <c r="N205" s="38">
        <f>M205/J205*100</f>
        <v>14.705882352941178</v>
      </c>
      <c r="O205" s="77">
        <f>DATA!M198</f>
        <v>118</v>
      </c>
      <c r="P205" s="38">
        <f>O205/J205*100</f>
        <v>69.411764705882348</v>
      </c>
    </row>
    <row r="206" spans="1:34" x14ac:dyDescent="0.25">
      <c r="A206" s="11" t="s">
        <v>94</v>
      </c>
      <c r="B206" s="11" t="s">
        <v>50</v>
      </c>
      <c r="C206" s="26"/>
      <c r="D206" s="59">
        <f>SUM(D207:D208)</f>
        <v>257</v>
      </c>
      <c r="E206" s="59">
        <f>SUM(E207:E208)</f>
        <v>171</v>
      </c>
      <c r="F206" s="59">
        <f t="shared" si="86"/>
        <v>86</v>
      </c>
      <c r="G206" s="13">
        <f>E206/D206*100</f>
        <v>66.536964980544738</v>
      </c>
      <c r="H206" s="59">
        <f t="shared" ref="H206:I206" si="90">SUM(H207:H208)</f>
        <v>0</v>
      </c>
      <c r="I206" s="59">
        <f t="shared" si="90"/>
        <v>0</v>
      </c>
      <c r="J206" s="63">
        <f>SUM(J207:J208)</f>
        <v>171</v>
      </c>
      <c r="K206" s="59">
        <f>SUM(K207:K208)</f>
        <v>45</v>
      </c>
      <c r="L206" s="57">
        <f>K206/$J206*100</f>
        <v>26.315789473684209</v>
      </c>
      <c r="M206" s="59">
        <f>SUM(M207:M208)</f>
        <v>94</v>
      </c>
      <c r="N206" s="57">
        <f>M206/$J206*100</f>
        <v>54.970760233918128</v>
      </c>
      <c r="O206" s="59">
        <f>SUM(O207:O208)</f>
        <v>32</v>
      </c>
      <c r="P206" s="57">
        <f>O206/$J206*100</f>
        <v>18.71345029239766</v>
      </c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</row>
    <row r="207" spans="1:34" s="15" customFormat="1" x14ac:dyDescent="0.25">
      <c r="A207" s="84" t="s">
        <v>94</v>
      </c>
      <c r="B207" s="84" t="s">
        <v>128</v>
      </c>
      <c r="C207" s="139" t="str">
        <f>DATA!C199</f>
        <v>1 (Fangatau)</v>
      </c>
      <c r="D207" s="84">
        <f>DATA!D199</f>
        <v>110</v>
      </c>
      <c r="E207" s="84">
        <f>DATA!E199</f>
        <v>81</v>
      </c>
      <c r="F207" s="84">
        <f>DATA!F199</f>
        <v>29</v>
      </c>
      <c r="G207" s="103">
        <f t="shared" ref="G207:G208" si="91">E207/D207*100</f>
        <v>73.636363636363626</v>
      </c>
      <c r="H207" s="84">
        <f>DATA!H199</f>
        <v>0</v>
      </c>
      <c r="I207" s="93">
        <f>DATA!I199</f>
        <v>0</v>
      </c>
      <c r="J207" s="84">
        <f>DATA!J199</f>
        <v>81</v>
      </c>
      <c r="K207" s="15">
        <f>DATA!K199</f>
        <v>29</v>
      </c>
      <c r="L207" s="38">
        <f>K207/J207*100</f>
        <v>35.802469135802468</v>
      </c>
      <c r="M207" s="77">
        <f>DATA!L199</f>
        <v>43</v>
      </c>
      <c r="N207" s="38">
        <f>M207/J207*100</f>
        <v>53.086419753086425</v>
      </c>
      <c r="O207" s="77">
        <f>DATA!M199</f>
        <v>9</v>
      </c>
      <c r="P207" s="38">
        <f>O207/J207*100</f>
        <v>11.111111111111111</v>
      </c>
    </row>
    <row r="208" spans="1:34" s="15" customFormat="1" x14ac:dyDescent="0.25">
      <c r="A208" s="84" t="s">
        <v>94</v>
      </c>
      <c r="B208" s="84" t="s">
        <v>128</v>
      </c>
      <c r="C208" s="139" t="str">
        <f>DATA!C200</f>
        <v>2 (Fakahina)</v>
      </c>
      <c r="D208" s="84">
        <f>DATA!D200</f>
        <v>147</v>
      </c>
      <c r="E208" s="84">
        <f>DATA!E200</f>
        <v>90</v>
      </c>
      <c r="F208" s="84">
        <f>DATA!F200</f>
        <v>57</v>
      </c>
      <c r="G208" s="103">
        <f t="shared" si="91"/>
        <v>61.224489795918366</v>
      </c>
      <c r="H208" s="84">
        <f>DATA!H200</f>
        <v>0</v>
      </c>
      <c r="I208" s="93">
        <f>DATA!I200</f>
        <v>0</v>
      </c>
      <c r="J208" s="84">
        <f>DATA!J200</f>
        <v>90</v>
      </c>
      <c r="K208" s="15">
        <f>DATA!K200</f>
        <v>16</v>
      </c>
      <c r="L208" s="38">
        <f>K208/J208*100</f>
        <v>17.777777777777779</v>
      </c>
      <c r="M208" s="77">
        <f>DATA!L200</f>
        <v>51</v>
      </c>
      <c r="N208" s="38">
        <f>M208/J208*100</f>
        <v>56.666666666666664</v>
      </c>
      <c r="O208" s="77">
        <f>DATA!M200</f>
        <v>23</v>
      </c>
      <c r="P208" s="38">
        <f>O208/J208*100</f>
        <v>25.555555555555554</v>
      </c>
    </row>
    <row r="209" spans="1:34" x14ac:dyDescent="0.25">
      <c r="A209" s="11" t="s">
        <v>94</v>
      </c>
      <c r="B209" s="11" t="s">
        <v>51</v>
      </c>
      <c r="C209" s="26"/>
      <c r="D209" s="59">
        <f>D210</f>
        <v>924</v>
      </c>
      <c r="E209" s="59">
        <f>E210</f>
        <v>831</v>
      </c>
      <c r="F209" s="59">
        <f t="shared" si="86"/>
        <v>93</v>
      </c>
      <c r="G209" s="13">
        <f>E209/D209*100</f>
        <v>89.935064935064929</v>
      </c>
      <c r="H209" s="59">
        <f t="shared" ref="H209:I209" si="92">SUM(H210)</f>
        <v>4</v>
      </c>
      <c r="I209" s="59">
        <f t="shared" si="92"/>
        <v>7</v>
      </c>
      <c r="J209" s="63">
        <f>SUM(J210)</f>
        <v>820</v>
      </c>
      <c r="K209" s="59">
        <f>K210</f>
        <v>22</v>
      </c>
      <c r="L209" s="57">
        <f>K209/$J209*100</f>
        <v>2.6829268292682928</v>
      </c>
      <c r="M209" s="59">
        <f>M210</f>
        <v>252</v>
      </c>
      <c r="N209" s="57">
        <f>M209/$J209*100</f>
        <v>30.73170731707317</v>
      </c>
      <c r="O209" s="59">
        <f>O210</f>
        <v>546</v>
      </c>
      <c r="P209" s="57">
        <f>O209/$J209*100</f>
        <v>66.585365853658544</v>
      </c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</row>
    <row r="210" spans="1:34" s="15" customFormat="1" x14ac:dyDescent="0.25">
      <c r="A210" s="84" t="s">
        <v>94</v>
      </c>
      <c r="B210" s="84" t="s">
        <v>129</v>
      </c>
      <c r="C210" s="139" t="str">
        <f>DATA!C201</f>
        <v>1 (Rikitea)</v>
      </c>
      <c r="D210" s="84">
        <f>DATA!D201</f>
        <v>924</v>
      </c>
      <c r="E210" s="84">
        <f>DATA!E201</f>
        <v>831</v>
      </c>
      <c r="F210" s="84">
        <f>DATA!F201</f>
        <v>93</v>
      </c>
      <c r="G210" s="103">
        <f>E210/D210*100</f>
        <v>89.935064935064929</v>
      </c>
      <c r="H210" s="84">
        <f>DATA!H201</f>
        <v>4</v>
      </c>
      <c r="I210" s="93">
        <f>DATA!I201</f>
        <v>7</v>
      </c>
      <c r="J210" s="84">
        <f>DATA!J201</f>
        <v>820</v>
      </c>
      <c r="K210" s="15">
        <f>DATA!K201</f>
        <v>22</v>
      </c>
      <c r="L210" s="38">
        <f>K210/J210*100</f>
        <v>2.6829268292682928</v>
      </c>
      <c r="M210" s="77">
        <f>DATA!L201</f>
        <v>252</v>
      </c>
      <c r="N210" s="38">
        <f>M210/J210*100</f>
        <v>30.73170731707317</v>
      </c>
      <c r="O210" s="77">
        <f>DATA!M201</f>
        <v>546</v>
      </c>
      <c r="P210" s="38">
        <f>O210/J210*100</f>
        <v>66.585365853658544</v>
      </c>
    </row>
    <row r="211" spans="1:34" x14ac:dyDescent="0.25">
      <c r="A211" s="11" t="s">
        <v>94</v>
      </c>
      <c r="B211" s="11" t="s">
        <v>52</v>
      </c>
      <c r="C211" s="26"/>
      <c r="D211" s="59">
        <f>SUM(D212:D214)</f>
        <v>1105</v>
      </c>
      <c r="E211" s="59">
        <f>SUM(E212:E214)</f>
        <v>942</v>
      </c>
      <c r="F211" s="59">
        <f t="shared" si="86"/>
        <v>163</v>
      </c>
      <c r="G211" s="13">
        <f>E211/D211*100</f>
        <v>85.248868778280539</v>
      </c>
      <c r="H211" s="59">
        <f t="shared" ref="H211" si="93">SUM(H212:H214)</f>
        <v>0</v>
      </c>
      <c r="I211" s="59">
        <f>SUM(I212:I214)</f>
        <v>4</v>
      </c>
      <c r="J211" s="63">
        <f>SUM(J212:J214)</f>
        <v>938</v>
      </c>
      <c r="K211" s="59">
        <f>SUM(K212:K214)</f>
        <v>43</v>
      </c>
      <c r="L211" s="57">
        <f>K211/$J211*100</f>
        <v>4.5842217484008536</v>
      </c>
      <c r="M211" s="59">
        <f>SUM(M212:M214)</f>
        <v>401</v>
      </c>
      <c r="N211" s="57">
        <f>M211/$J211*100</f>
        <v>42.750533049040513</v>
      </c>
      <c r="O211" s="59">
        <f>SUM(O212:O214)</f>
        <v>494</v>
      </c>
      <c r="P211" s="57">
        <f>O211/$J211*100</f>
        <v>52.66524520255863</v>
      </c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</row>
    <row r="212" spans="1:34" s="15" customFormat="1" x14ac:dyDescent="0.25">
      <c r="A212" s="84" t="s">
        <v>94</v>
      </c>
      <c r="B212" s="84" t="s">
        <v>130</v>
      </c>
      <c r="C212" s="139" t="str">
        <f>DATA!C202</f>
        <v>1 (Hao)</v>
      </c>
      <c r="D212" s="84">
        <f>DATA!D202</f>
        <v>901</v>
      </c>
      <c r="E212" s="84">
        <f>DATA!E202</f>
        <v>797</v>
      </c>
      <c r="F212" s="84">
        <f>DATA!F202</f>
        <v>104</v>
      </c>
      <c r="G212" s="103">
        <f t="shared" ref="G212:G213" si="94">E212/D212*100</f>
        <v>88.457269700332958</v>
      </c>
      <c r="H212" s="84">
        <f>DATA!H202</f>
        <v>0</v>
      </c>
      <c r="I212" s="93">
        <f>DATA!I202</f>
        <v>2</v>
      </c>
      <c r="J212" s="84">
        <f>DATA!J202</f>
        <v>795</v>
      </c>
      <c r="K212" s="15">
        <f>DATA!K202</f>
        <v>38</v>
      </c>
      <c r="L212" s="38">
        <f>K212/J212*100</f>
        <v>4.7798742138364787</v>
      </c>
      <c r="M212" s="77">
        <f>DATA!L202</f>
        <v>348</v>
      </c>
      <c r="N212" s="38">
        <f>M212/J212*100</f>
        <v>43.773584905660378</v>
      </c>
      <c r="O212" s="77">
        <f>DATA!M202</f>
        <v>409</v>
      </c>
      <c r="P212" s="38">
        <f>O212/J212*100</f>
        <v>51.446540880503143</v>
      </c>
    </row>
    <row r="213" spans="1:34" s="15" customFormat="1" x14ac:dyDescent="0.25">
      <c r="A213" s="84" t="s">
        <v>94</v>
      </c>
      <c r="B213" s="84" t="s">
        <v>130</v>
      </c>
      <c r="C213" s="139" t="str">
        <f>DATA!C203</f>
        <v>2 (Amanu)</v>
      </c>
      <c r="D213" s="84">
        <f>DATA!D203</f>
        <v>155</v>
      </c>
      <c r="E213" s="84">
        <f>DATA!E203</f>
        <v>122</v>
      </c>
      <c r="F213" s="84">
        <f>DATA!F203</f>
        <v>33</v>
      </c>
      <c r="G213" s="103">
        <f t="shared" si="94"/>
        <v>78.709677419354847</v>
      </c>
      <c r="H213" s="84">
        <f>DATA!H203</f>
        <v>0</v>
      </c>
      <c r="I213" s="93">
        <f>DATA!I203</f>
        <v>2</v>
      </c>
      <c r="J213" s="84">
        <f>DATA!J203</f>
        <v>120</v>
      </c>
      <c r="K213" s="15">
        <f>DATA!K203</f>
        <v>3</v>
      </c>
      <c r="L213" s="38">
        <f>K213/J213*100</f>
        <v>2.5</v>
      </c>
      <c r="M213" s="77">
        <f>DATA!L203</f>
        <v>46</v>
      </c>
      <c r="N213" s="38">
        <f>M213/J213*100</f>
        <v>38.333333333333336</v>
      </c>
      <c r="O213" s="77">
        <f>DATA!M203</f>
        <v>71</v>
      </c>
      <c r="P213" s="38">
        <f>O213/J213*100</f>
        <v>59.166666666666664</v>
      </c>
    </row>
    <row r="214" spans="1:34" s="15" customFormat="1" x14ac:dyDescent="0.25">
      <c r="A214" s="84" t="s">
        <v>94</v>
      </c>
      <c r="B214" s="84" t="s">
        <v>130</v>
      </c>
      <c r="C214" s="139" t="str">
        <f>DATA!C204</f>
        <v>3 (Hereheretue)</v>
      </c>
      <c r="D214" s="84">
        <f>DATA!D204</f>
        <v>49</v>
      </c>
      <c r="E214" s="84">
        <f>DATA!E204</f>
        <v>23</v>
      </c>
      <c r="F214" s="84">
        <f>DATA!F204</f>
        <v>26</v>
      </c>
      <c r="G214" s="103">
        <f>E214/D214*100</f>
        <v>46.938775510204081</v>
      </c>
      <c r="H214" s="84">
        <f>DATA!H204</f>
        <v>0</v>
      </c>
      <c r="I214" s="93">
        <f>DATA!I204</f>
        <v>0</v>
      </c>
      <c r="J214" s="84">
        <f>DATA!J204</f>
        <v>23</v>
      </c>
      <c r="K214" s="15">
        <f>DATA!K204</f>
        <v>2</v>
      </c>
      <c r="L214" s="38">
        <f>K214/J214*100</f>
        <v>8.695652173913043</v>
      </c>
      <c r="M214" s="77">
        <f>DATA!L204</f>
        <v>7</v>
      </c>
      <c r="N214" s="38">
        <f>M214/J214*100</f>
        <v>30.434782608695656</v>
      </c>
      <c r="O214" s="77">
        <f>DATA!M204</f>
        <v>14</v>
      </c>
      <c r="P214" s="38">
        <f>O214/J214*100</f>
        <v>60.869565217391312</v>
      </c>
    </row>
    <row r="215" spans="1:34" x14ac:dyDescent="0.25">
      <c r="A215" s="11" t="s">
        <v>94</v>
      </c>
      <c r="B215" s="11" t="s">
        <v>53</v>
      </c>
      <c r="C215" s="26"/>
      <c r="D215" s="59">
        <f>SUM(D216:D217)</f>
        <v>181</v>
      </c>
      <c r="E215" s="59">
        <f>SUM(E216:E217)</f>
        <v>144</v>
      </c>
      <c r="F215" s="59">
        <f t="shared" si="86"/>
        <v>37</v>
      </c>
      <c r="G215" s="13">
        <f>E215/D215*100</f>
        <v>79.55801104972376</v>
      </c>
      <c r="H215" s="59">
        <f t="shared" ref="H215:I215" si="95">SUM(H216:H217)</f>
        <v>0</v>
      </c>
      <c r="I215" s="59">
        <f t="shared" si="95"/>
        <v>2</v>
      </c>
      <c r="J215" s="63">
        <f>SUM(J216:J217)</f>
        <v>142</v>
      </c>
      <c r="K215" s="59">
        <f>SUM(K216:K217)</f>
        <v>13</v>
      </c>
      <c r="L215" s="57">
        <f>K215/$J215*100</f>
        <v>9.1549295774647899</v>
      </c>
      <c r="M215" s="59">
        <f>SUM(M216:M217)</f>
        <v>23</v>
      </c>
      <c r="N215" s="57">
        <f>M215/$J215*100</f>
        <v>16.197183098591552</v>
      </c>
      <c r="O215" s="59">
        <f>SUM(O216:O217)</f>
        <v>106</v>
      </c>
      <c r="P215" s="57">
        <f>O215/$J215*100</f>
        <v>74.647887323943664</v>
      </c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</row>
    <row r="216" spans="1:34" s="15" customFormat="1" x14ac:dyDescent="0.25">
      <c r="A216" s="84" t="s">
        <v>94</v>
      </c>
      <c r="B216" s="84" t="s">
        <v>131</v>
      </c>
      <c r="C216" s="139" t="str">
        <f>DATA!C205</f>
        <v>1 (Hikueru)</v>
      </c>
      <c r="D216" s="84">
        <f>DATA!D205</f>
        <v>112</v>
      </c>
      <c r="E216" s="84">
        <f>DATA!E205</f>
        <v>94</v>
      </c>
      <c r="F216" s="84">
        <f>DATA!F205</f>
        <v>18</v>
      </c>
      <c r="G216" s="103">
        <f t="shared" ref="G216:G217" si="96">E216/D216*100</f>
        <v>83.928571428571431</v>
      </c>
      <c r="H216" s="84">
        <f>DATA!H205</f>
        <v>0</v>
      </c>
      <c r="I216" s="93">
        <f>DATA!I205</f>
        <v>2</v>
      </c>
      <c r="J216" s="84">
        <f>DATA!J205</f>
        <v>92</v>
      </c>
      <c r="K216" s="15">
        <f>DATA!K205</f>
        <v>11</v>
      </c>
      <c r="L216" s="38">
        <f>K216/J216*100</f>
        <v>11.956521739130435</v>
      </c>
      <c r="M216" s="77">
        <f>DATA!L205</f>
        <v>12</v>
      </c>
      <c r="N216" s="38">
        <f>M216/J216*100</f>
        <v>13.043478260869565</v>
      </c>
      <c r="O216" s="77">
        <f>DATA!M205</f>
        <v>69</v>
      </c>
      <c r="P216" s="38">
        <f>O216/J216*100</f>
        <v>75</v>
      </c>
    </row>
    <row r="217" spans="1:34" s="15" customFormat="1" x14ac:dyDescent="0.25">
      <c r="A217" s="84" t="s">
        <v>94</v>
      </c>
      <c r="B217" s="84" t="s">
        <v>131</v>
      </c>
      <c r="C217" s="139" t="str">
        <f>DATA!C206</f>
        <v>2 (Marokau)</v>
      </c>
      <c r="D217" s="84">
        <f>DATA!D206</f>
        <v>69</v>
      </c>
      <c r="E217" s="84">
        <f>DATA!E206</f>
        <v>50</v>
      </c>
      <c r="F217" s="84">
        <f>DATA!F206</f>
        <v>19</v>
      </c>
      <c r="G217" s="103">
        <f t="shared" si="96"/>
        <v>72.463768115942031</v>
      </c>
      <c r="H217" s="84">
        <f>DATA!H206</f>
        <v>0</v>
      </c>
      <c r="I217" s="93">
        <f>DATA!I206</f>
        <v>0</v>
      </c>
      <c r="J217" s="84">
        <f>DATA!J206</f>
        <v>50</v>
      </c>
      <c r="K217" s="15">
        <f>DATA!K206</f>
        <v>2</v>
      </c>
      <c r="L217" s="38">
        <f>K217/J217*100</f>
        <v>4</v>
      </c>
      <c r="M217" s="77">
        <f>DATA!L206</f>
        <v>11</v>
      </c>
      <c r="N217" s="38">
        <f>M217/J217*100</f>
        <v>22</v>
      </c>
      <c r="O217" s="77">
        <f>DATA!M206</f>
        <v>37</v>
      </c>
      <c r="P217" s="38">
        <f>O217/J217*100</f>
        <v>74</v>
      </c>
    </row>
    <row r="218" spans="1:34" x14ac:dyDescent="0.25">
      <c r="A218" s="11" t="s">
        <v>94</v>
      </c>
      <c r="B218" s="11" t="s">
        <v>54</v>
      </c>
      <c r="C218" s="26"/>
      <c r="D218" s="59">
        <f>SUM(D219:D223)</f>
        <v>1276</v>
      </c>
      <c r="E218" s="59">
        <f>SUM(E219:E223)</f>
        <v>1065</v>
      </c>
      <c r="F218" s="59">
        <f t="shared" si="86"/>
        <v>211</v>
      </c>
      <c r="G218" s="13">
        <f>E218/D218*100</f>
        <v>83.463949843260181</v>
      </c>
      <c r="H218" s="59">
        <f>SUM(H219:H223)</f>
        <v>5</v>
      </c>
      <c r="I218" s="59">
        <f>SUM(I219:I223)</f>
        <v>6</v>
      </c>
      <c r="J218" s="63">
        <f>SUM(J219:J223)</f>
        <v>1054</v>
      </c>
      <c r="K218" s="59">
        <f>SUM(K219:K223)</f>
        <v>40</v>
      </c>
      <c r="L218" s="57">
        <f>K218/$J218*100</f>
        <v>3.795066413662239</v>
      </c>
      <c r="M218" s="59">
        <f>SUM(M219:M223)</f>
        <v>439</v>
      </c>
      <c r="N218" s="57">
        <f>M218/$J218*100</f>
        <v>41.650853889943072</v>
      </c>
      <c r="O218" s="59">
        <f>SUM(O219:O223)</f>
        <v>575</v>
      </c>
      <c r="P218" s="57">
        <f>O218/$J218*100</f>
        <v>54.554079696394687</v>
      </c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</row>
    <row r="219" spans="1:34" s="15" customFormat="1" x14ac:dyDescent="0.25">
      <c r="A219" s="84" t="s">
        <v>94</v>
      </c>
      <c r="B219" s="84" t="s">
        <v>132</v>
      </c>
      <c r="C219" s="139" t="str">
        <f>DATA!C207</f>
        <v>1 (Makemo)</v>
      </c>
      <c r="D219" s="84">
        <f>DATA!D207</f>
        <v>655</v>
      </c>
      <c r="E219" s="84">
        <f>DATA!E207</f>
        <v>592</v>
      </c>
      <c r="F219" s="84">
        <f>DATA!F207</f>
        <v>63</v>
      </c>
      <c r="G219" s="103">
        <f t="shared" ref="G219:G223" si="97">E219/D219*100</f>
        <v>90.381679389312978</v>
      </c>
      <c r="H219" s="84">
        <f>DATA!H207</f>
        <v>4</v>
      </c>
      <c r="I219" s="93">
        <f>DATA!I207</f>
        <v>2</v>
      </c>
      <c r="J219" s="84">
        <f>DATA!J207</f>
        <v>586</v>
      </c>
      <c r="K219" s="15">
        <f>DATA!K207</f>
        <v>6</v>
      </c>
      <c r="L219" s="38">
        <f>K219/J219*100</f>
        <v>1.0238907849829351</v>
      </c>
      <c r="M219" s="77">
        <f>DATA!L207</f>
        <v>213</v>
      </c>
      <c r="N219" s="38">
        <f>M219/J219*100</f>
        <v>36.348122866894201</v>
      </c>
      <c r="O219" s="77">
        <f>DATA!M207</f>
        <v>367</v>
      </c>
      <c r="P219" s="38">
        <f>O219/J219*100</f>
        <v>62.627986348122867</v>
      </c>
    </row>
    <row r="220" spans="1:34" s="15" customFormat="1" x14ac:dyDescent="0.25">
      <c r="A220" s="84" t="s">
        <v>94</v>
      </c>
      <c r="B220" s="84" t="s">
        <v>132</v>
      </c>
      <c r="C220" s="139" t="str">
        <f>DATA!C208</f>
        <v>2 (Katiu)</v>
      </c>
      <c r="D220" s="84">
        <f>DATA!D208</f>
        <v>220</v>
      </c>
      <c r="E220" s="84">
        <f>DATA!E208</f>
        <v>167</v>
      </c>
      <c r="F220" s="84">
        <f>DATA!F208</f>
        <v>53</v>
      </c>
      <c r="G220" s="103">
        <f t="shared" si="97"/>
        <v>75.909090909090907</v>
      </c>
      <c r="H220" s="84">
        <f>DATA!H208</f>
        <v>0</v>
      </c>
      <c r="I220" s="93">
        <f>DATA!I208</f>
        <v>1</v>
      </c>
      <c r="J220" s="84">
        <f>DATA!J208</f>
        <v>166</v>
      </c>
      <c r="K220" s="15">
        <f>DATA!K208</f>
        <v>16</v>
      </c>
      <c r="L220" s="38">
        <f>K220/J220*100</f>
        <v>9.6385542168674707</v>
      </c>
      <c r="M220" s="77">
        <f>DATA!L208</f>
        <v>38</v>
      </c>
      <c r="N220" s="38">
        <f>M220/J220*100</f>
        <v>22.891566265060241</v>
      </c>
      <c r="O220" s="77">
        <f>DATA!M208</f>
        <v>112</v>
      </c>
      <c r="P220" s="38">
        <f>O220/J220*100</f>
        <v>67.46987951807229</v>
      </c>
    </row>
    <row r="221" spans="1:34" s="15" customFormat="1" x14ac:dyDescent="0.25">
      <c r="A221" s="84" t="s">
        <v>94</v>
      </c>
      <c r="B221" s="84" t="s">
        <v>132</v>
      </c>
      <c r="C221" s="139" t="str">
        <f>DATA!C209</f>
        <v>3 (Taenga)</v>
      </c>
      <c r="D221" s="84">
        <f>DATA!D209</f>
        <v>86</v>
      </c>
      <c r="E221" s="84">
        <f>DATA!E209</f>
        <v>80</v>
      </c>
      <c r="F221" s="84">
        <f>DATA!F209</f>
        <v>6</v>
      </c>
      <c r="G221" s="103">
        <f t="shared" si="97"/>
        <v>93.023255813953483</v>
      </c>
      <c r="H221" s="84">
        <f>DATA!H209</f>
        <v>0</v>
      </c>
      <c r="I221" s="93">
        <f>DATA!I209</f>
        <v>0</v>
      </c>
      <c r="J221" s="84">
        <f>DATA!J209</f>
        <v>80</v>
      </c>
      <c r="K221" s="15">
        <f>DATA!K209</f>
        <v>0</v>
      </c>
      <c r="L221" s="38">
        <f>K221/J221*100</f>
        <v>0</v>
      </c>
      <c r="M221" s="77">
        <f>DATA!L209</f>
        <v>60</v>
      </c>
      <c r="N221" s="38">
        <f>M221/J221*100</f>
        <v>75</v>
      </c>
      <c r="O221" s="77">
        <f>DATA!M209</f>
        <v>20</v>
      </c>
      <c r="P221" s="38">
        <f>O221/J221*100</f>
        <v>25</v>
      </c>
    </row>
    <row r="222" spans="1:34" s="15" customFormat="1" x14ac:dyDescent="0.25">
      <c r="A222" s="84" t="s">
        <v>94</v>
      </c>
      <c r="B222" s="84" t="s">
        <v>132</v>
      </c>
      <c r="C222" s="139" t="str">
        <f>DATA!C210</f>
        <v>4 (Takume)</v>
      </c>
      <c r="D222" s="84">
        <f>DATA!D210</f>
        <v>122</v>
      </c>
      <c r="E222" s="84">
        <f>DATA!E210</f>
        <v>107</v>
      </c>
      <c r="F222" s="84">
        <f>DATA!F210</f>
        <v>15</v>
      </c>
      <c r="G222" s="103">
        <f t="shared" si="97"/>
        <v>87.704918032786878</v>
      </c>
      <c r="H222" s="84">
        <f>DATA!H210</f>
        <v>0</v>
      </c>
      <c r="I222" s="93">
        <f>DATA!I210</f>
        <v>2</v>
      </c>
      <c r="J222" s="84">
        <f>DATA!J210</f>
        <v>105</v>
      </c>
      <c r="K222" s="15">
        <f>DATA!K210</f>
        <v>2</v>
      </c>
      <c r="L222" s="38">
        <f>K222/J222*100</f>
        <v>1.9047619047619049</v>
      </c>
      <c r="M222" s="77">
        <f>DATA!L210</f>
        <v>48</v>
      </c>
      <c r="N222" s="38">
        <f>M222/J222*100</f>
        <v>45.714285714285715</v>
      </c>
      <c r="O222" s="77">
        <f>DATA!M210</f>
        <v>55</v>
      </c>
      <c r="P222" s="38">
        <f>O222/J222*100</f>
        <v>52.380952380952387</v>
      </c>
    </row>
    <row r="223" spans="1:34" s="15" customFormat="1" x14ac:dyDescent="0.25">
      <c r="A223" s="84" t="s">
        <v>94</v>
      </c>
      <c r="B223" s="84" t="s">
        <v>132</v>
      </c>
      <c r="C223" s="139" t="str">
        <f>DATA!C211</f>
        <v>5 (Raroia)</v>
      </c>
      <c r="D223" s="84">
        <f>DATA!D211</f>
        <v>193</v>
      </c>
      <c r="E223" s="84">
        <f>DATA!E211</f>
        <v>119</v>
      </c>
      <c r="F223" s="84">
        <f>DATA!F211</f>
        <v>74</v>
      </c>
      <c r="G223" s="103">
        <f t="shared" si="97"/>
        <v>61.6580310880829</v>
      </c>
      <c r="H223" s="84">
        <f>DATA!H211</f>
        <v>1</v>
      </c>
      <c r="I223" s="93">
        <f>DATA!I211</f>
        <v>1</v>
      </c>
      <c r="J223" s="84">
        <f>DATA!J211</f>
        <v>117</v>
      </c>
      <c r="K223" s="15">
        <f>DATA!K211</f>
        <v>16</v>
      </c>
      <c r="L223" s="38">
        <f>K223/J223*100</f>
        <v>13.675213675213676</v>
      </c>
      <c r="M223" s="77">
        <f>DATA!L211</f>
        <v>80</v>
      </c>
      <c r="N223" s="38">
        <f>M223/J223*100</f>
        <v>68.376068376068375</v>
      </c>
      <c r="O223" s="77">
        <f>DATA!M211</f>
        <v>21</v>
      </c>
      <c r="P223" s="38">
        <f>O223/J223*100</f>
        <v>17.948717948717949</v>
      </c>
    </row>
    <row r="224" spans="1:34" x14ac:dyDescent="0.25">
      <c r="A224" s="11" t="s">
        <v>94</v>
      </c>
      <c r="B224" s="11" t="s">
        <v>55</v>
      </c>
      <c r="C224" s="26"/>
      <c r="D224" s="59">
        <f>SUM(D225:D226)</f>
        <v>270</v>
      </c>
      <c r="E224" s="59">
        <f>SUM(E225:E226)</f>
        <v>206</v>
      </c>
      <c r="F224" s="59">
        <f t="shared" si="86"/>
        <v>64</v>
      </c>
      <c r="G224" s="13">
        <f>E224/D224*100</f>
        <v>76.296296296296291</v>
      </c>
      <c r="H224" s="59">
        <f t="shared" ref="H224:I224" si="98">SUM(H225:H226)</f>
        <v>0</v>
      </c>
      <c r="I224" s="59">
        <f t="shared" si="98"/>
        <v>3</v>
      </c>
      <c r="J224" s="63">
        <f>SUM(J225:J226)</f>
        <v>203</v>
      </c>
      <c r="K224" s="59">
        <f>SUM(K225:K226)</f>
        <v>23</v>
      </c>
      <c r="L224" s="57">
        <f>K224/$J224*100</f>
        <v>11.330049261083744</v>
      </c>
      <c r="M224" s="59">
        <f>SUM(M225:M226)</f>
        <v>89</v>
      </c>
      <c r="N224" s="57">
        <f>M224/$J224*100</f>
        <v>43.842364532019708</v>
      </c>
      <c r="O224" s="59">
        <f>SUM(O225:O226)</f>
        <v>91</v>
      </c>
      <c r="P224" s="57">
        <f>O224/$J224*100</f>
        <v>44.827586206896555</v>
      </c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</row>
    <row r="225" spans="1:34" s="15" customFormat="1" x14ac:dyDescent="0.25">
      <c r="A225" s="84" t="s">
        <v>94</v>
      </c>
      <c r="B225" s="84" t="s">
        <v>133</v>
      </c>
      <c r="C225" s="139" t="str">
        <f>DATA!C212</f>
        <v>1 (Napuka)</v>
      </c>
      <c r="D225" s="84">
        <f>DATA!D212</f>
        <v>213</v>
      </c>
      <c r="E225" s="84">
        <f>DATA!E212</f>
        <v>162</v>
      </c>
      <c r="F225" s="84">
        <f>DATA!F212</f>
        <v>51</v>
      </c>
      <c r="G225" s="103">
        <f t="shared" ref="G225:G226" si="99">E225/D225*100</f>
        <v>76.056338028169009</v>
      </c>
      <c r="H225" s="84">
        <f>DATA!H212</f>
        <v>0</v>
      </c>
      <c r="I225" s="93">
        <f>DATA!I212</f>
        <v>2</v>
      </c>
      <c r="J225" s="84">
        <f>DATA!J212</f>
        <v>160</v>
      </c>
      <c r="K225" s="15">
        <f>DATA!K212</f>
        <v>12</v>
      </c>
      <c r="L225" s="38">
        <f>K225/J225*100</f>
        <v>7.5</v>
      </c>
      <c r="M225" s="77">
        <f>DATA!L212</f>
        <v>67</v>
      </c>
      <c r="N225" s="38">
        <f>M225/J225*100</f>
        <v>41.875</v>
      </c>
      <c r="O225" s="77">
        <f>DATA!M212</f>
        <v>81</v>
      </c>
      <c r="P225" s="38">
        <f>O225/J225*100</f>
        <v>50.625</v>
      </c>
    </row>
    <row r="226" spans="1:34" s="15" customFormat="1" x14ac:dyDescent="0.25">
      <c r="A226" s="84" t="s">
        <v>94</v>
      </c>
      <c r="B226" s="84" t="s">
        <v>133</v>
      </c>
      <c r="C226" s="139" t="str">
        <f>DATA!C213</f>
        <v>2 (Tepoto)</v>
      </c>
      <c r="D226" s="84">
        <f>DATA!D213</f>
        <v>57</v>
      </c>
      <c r="E226" s="84">
        <f>DATA!E213</f>
        <v>44</v>
      </c>
      <c r="F226" s="84">
        <f>DATA!F213</f>
        <v>13</v>
      </c>
      <c r="G226" s="103">
        <f t="shared" si="99"/>
        <v>77.192982456140342</v>
      </c>
      <c r="H226" s="84">
        <f>DATA!H213</f>
        <v>0</v>
      </c>
      <c r="I226" s="93">
        <f>DATA!I213</f>
        <v>1</v>
      </c>
      <c r="J226" s="84">
        <f>DATA!J213</f>
        <v>43</v>
      </c>
      <c r="K226" s="15">
        <f>DATA!K213</f>
        <v>11</v>
      </c>
      <c r="L226" s="38">
        <f>K226/J226*100</f>
        <v>25.581395348837212</v>
      </c>
      <c r="M226" s="77">
        <f>DATA!L213</f>
        <v>22</v>
      </c>
      <c r="N226" s="38">
        <f>M226/J226*100</f>
        <v>51.162790697674424</v>
      </c>
      <c r="O226" s="77">
        <f>DATA!M213</f>
        <v>10</v>
      </c>
      <c r="P226" s="38">
        <f>O226/J226*100</f>
        <v>23.255813953488371</v>
      </c>
    </row>
    <row r="227" spans="1:34" x14ac:dyDescent="0.25">
      <c r="A227" s="11" t="s">
        <v>94</v>
      </c>
      <c r="B227" s="11" t="s">
        <v>56</v>
      </c>
      <c r="C227" s="26"/>
      <c r="D227" s="59">
        <f>SUM(D228:D230)</f>
        <v>267</v>
      </c>
      <c r="E227" s="59">
        <f>SUM(E228:E230)</f>
        <v>185</v>
      </c>
      <c r="F227" s="59">
        <f t="shared" si="86"/>
        <v>82</v>
      </c>
      <c r="G227" s="13">
        <f>E227/D227*100</f>
        <v>69.288389513108612</v>
      </c>
      <c r="H227" s="59">
        <f>SUM(H228:H230)</f>
        <v>0</v>
      </c>
      <c r="I227" s="59">
        <f>SUM(I228:I230)</f>
        <v>0</v>
      </c>
      <c r="J227" s="63">
        <f>SUM(J228:J230)</f>
        <v>185</v>
      </c>
      <c r="K227" s="59">
        <f>SUM(K228:K230)</f>
        <v>21</v>
      </c>
      <c r="L227" s="57">
        <f>K227/$J227*100</f>
        <v>11.351351351351353</v>
      </c>
      <c r="M227" s="59">
        <f>SUM(M228:M230)</f>
        <v>76</v>
      </c>
      <c r="N227" s="57">
        <f>M227/$J227*100</f>
        <v>41.081081081081081</v>
      </c>
      <c r="O227" s="59">
        <f>SUM(O228:O230)</f>
        <v>88</v>
      </c>
      <c r="P227" s="57">
        <f>O227/$J227*100</f>
        <v>47.567567567567572</v>
      </c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</row>
    <row r="228" spans="1:34" s="15" customFormat="1" x14ac:dyDescent="0.25">
      <c r="A228" s="84" t="s">
        <v>94</v>
      </c>
      <c r="B228" s="84" t="s">
        <v>134</v>
      </c>
      <c r="C228" s="139" t="str">
        <f>DATA!C214</f>
        <v>1 (Nukutavake)</v>
      </c>
      <c r="D228" s="84">
        <f>DATA!D214</f>
        <v>138</v>
      </c>
      <c r="E228" s="84">
        <f>DATA!E214</f>
        <v>96</v>
      </c>
      <c r="F228" s="84">
        <f>DATA!F214</f>
        <v>42</v>
      </c>
      <c r="G228" s="103">
        <f t="shared" ref="G228:G230" si="100">E228/D228*100</f>
        <v>69.565217391304344</v>
      </c>
      <c r="H228" s="84">
        <f>DATA!H214</f>
        <v>0</v>
      </c>
      <c r="I228" s="93">
        <f>DATA!I214</f>
        <v>0</v>
      </c>
      <c r="J228" s="84">
        <f>DATA!J214</f>
        <v>96</v>
      </c>
      <c r="K228" s="15">
        <f>DATA!K214</f>
        <v>8</v>
      </c>
      <c r="L228" s="38">
        <f>K228/J228*100</f>
        <v>8.3333333333333321</v>
      </c>
      <c r="M228" s="77">
        <f>DATA!L214</f>
        <v>48</v>
      </c>
      <c r="N228" s="38">
        <f>M228/J228*100</f>
        <v>50</v>
      </c>
      <c r="O228" s="77">
        <f>DATA!M214</f>
        <v>40</v>
      </c>
      <c r="P228" s="38">
        <f>O228/J228*100</f>
        <v>41.666666666666671</v>
      </c>
    </row>
    <row r="229" spans="1:34" s="15" customFormat="1" x14ac:dyDescent="0.25">
      <c r="A229" s="84" t="s">
        <v>94</v>
      </c>
      <c r="B229" s="84" t="s">
        <v>134</v>
      </c>
      <c r="C229" s="139" t="str">
        <f>DATA!C215</f>
        <v>2 (Vahitahi)</v>
      </c>
      <c r="D229" s="84">
        <f>DATA!D215</f>
        <v>90</v>
      </c>
      <c r="E229" s="84">
        <f>DATA!E215</f>
        <v>54</v>
      </c>
      <c r="F229" s="84">
        <f>DATA!F215</f>
        <v>36</v>
      </c>
      <c r="G229" s="103">
        <f t="shared" si="100"/>
        <v>60</v>
      </c>
      <c r="H229" s="84">
        <f>DATA!H215</f>
        <v>0</v>
      </c>
      <c r="I229" s="93">
        <f>DATA!I215</f>
        <v>0</v>
      </c>
      <c r="J229" s="84">
        <f>DATA!J215</f>
        <v>54</v>
      </c>
      <c r="K229" s="15">
        <f>DATA!K215</f>
        <v>4</v>
      </c>
      <c r="L229" s="38">
        <f>K229/J229*100</f>
        <v>7.4074074074074066</v>
      </c>
      <c r="M229" s="77">
        <f>DATA!L215</f>
        <v>23</v>
      </c>
      <c r="N229" s="38">
        <f>M229/J229*100</f>
        <v>42.592592592592595</v>
      </c>
      <c r="O229" s="77">
        <f>DATA!M215</f>
        <v>27</v>
      </c>
      <c r="P229" s="38">
        <f>O229/J229*100</f>
        <v>50</v>
      </c>
    </row>
    <row r="230" spans="1:34" s="15" customFormat="1" x14ac:dyDescent="0.25">
      <c r="A230" s="84" t="s">
        <v>94</v>
      </c>
      <c r="B230" s="84" t="s">
        <v>134</v>
      </c>
      <c r="C230" s="139" t="str">
        <f>DATA!C216</f>
        <v>3 (Vairaatea)</v>
      </c>
      <c r="D230" s="84">
        <f>DATA!D216</f>
        <v>39</v>
      </c>
      <c r="E230" s="84">
        <f>DATA!E216</f>
        <v>35</v>
      </c>
      <c r="F230" s="84">
        <f>DATA!F216</f>
        <v>4</v>
      </c>
      <c r="G230" s="103">
        <f t="shared" si="100"/>
        <v>89.743589743589752</v>
      </c>
      <c r="H230" s="84">
        <f>DATA!H216</f>
        <v>0</v>
      </c>
      <c r="I230" s="93">
        <f>DATA!I216</f>
        <v>0</v>
      </c>
      <c r="J230" s="84">
        <f>DATA!J216</f>
        <v>35</v>
      </c>
      <c r="K230" s="15">
        <f>DATA!K216</f>
        <v>9</v>
      </c>
      <c r="L230" s="38">
        <f>K230/J230*100</f>
        <v>25.714285714285712</v>
      </c>
      <c r="M230" s="77">
        <f>DATA!L216</f>
        <v>5</v>
      </c>
      <c r="N230" s="38">
        <f>M230/J230*100</f>
        <v>14.285714285714285</v>
      </c>
      <c r="O230" s="77">
        <f>DATA!M216</f>
        <v>21</v>
      </c>
      <c r="P230" s="38">
        <f>O230/J230*100</f>
        <v>60</v>
      </c>
    </row>
    <row r="231" spans="1:34" x14ac:dyDescent="0.25">
      <c r="A231" s="11" t="s">
        <v>94</v>
      </c>
      <c r="B231" s="11" t="s">
        <v>57</v>
      </c>
      <c r="C231" s="26"/>
      <c r="D231" s="59">
        <f>D232</f>
        <v>149</v>
      </c>
      <c r="E231" s="59">
        <f>SUM(E232)</f>
        <v>126</v>
      </c>
      <c r="F231" s="59">
        <f t="shared" ref="F231:F244" si="101">D231-E231</f>
        <v>23</v>
      </c>
      <c r="G231" s="13">
        <f>E231/D231*100</f>
        <v>84.56375838926175</v>
      </c>
      <c r="H231" s="59">
        <f t="shared" ref="H231:I231" si="102">H232</f>
        <v>0</v>
      </c>
      <c r="I231" s="59">
        <f t="shared" si="102"/>
        <v>0</v>
      </c>
      <c r="J231" s="63">
        <f>J232</f>
        <v>126</v>
      </c>
      <c r="K231" s="59">
        <f>SUM(K232)</f>
        <v>8</v>
      </c>
      <c r="L231" s="57">
        <f>K231/$J231*100</f>
        <v>6.3492063492063489</v>
      </c>
      <c r="M231" s="59">
        <f>SUM(M232)</f>
        <v>42</v>
      </c>
      <c r="N231" s="57">
        <f>M231/$J231*100</f>
        <v>33.333333333333329</v>
      </c>
      <c r="O231" s="59">
        <f>SUM(O232)</f>
        <v>76</v>
      </c>
      <c r="P231" s="57">
        <f>O231/$J231*100</f>
        <v>60.317460317460316</v>
      </c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</row>
    <row r="232" spans="1:34" s="15" customFormat="1" x14ac:dyDescent="0.25">
      <c r="A232" s="84" t="s">
        <v>94</v>
      </c>
      <c r="B232" s="84" t="s">
        <v>135</v>
      </c>
      <c r="C232" s="139">
        <f>DATA!C217</f>
        <v>1</v>
      </c>
      <c r="D232" s="84">
        <f>DATA!D217</f>
        <v>149</v>
      </c>
      <c r="E232" s="84">
        <f>DATA!E217</f>
        <v>126</v>
      </c>
      <c r="F232" s="84">
        <f>DATA!F217</f>
        <v>23</v>
      </c>
      <c r="G232" s="103">
        <f>E232/D232*100</f>
        <v>84.56375838926175</v>
      </c>
      <c r="H232" s="84">
        <f>DATA!H217</f>
        <v>0</v>
      </c>
      <c r="I232" s="93">
        <f>DATA!I217</f>
        <v>0</v>
      </c>
      <c r="J232" s="84">
        <f>DATA!J217</f>
        <v>126</v>
      </c>
      <c r="K232" s="15">
        <f>DATA!K217</f>
        <v>8</v>
      </c>
      <c r="L232" s="38">
        <f>K232/J232*100</f>
        <v>6.3492063492063489</v>
      </c>
      <c r="M232" s="77">
        <f>DATA!L217</f>
        <v>42</v>
      </c>
      <c r="N232" s="38">
        <f>M232/J232*100</f>
        <v>33.333333333333329</v>
      </c>
      <c r="O232" s="77">
        <f>DATA!M217</f>
        <v>76</v>
      </c>
      <c r="P232" s="38">
        <f>O232/J232*100</f>
        <v>60.317460317460316</v>
      </c>
    </row>
    <row r="233" spans="1:34" x14ac:dyDescent="0.25">
      <c r="A233" s="11" t="s">
        <v>94</v>
      </c>
      <c r="B233" s="11" t="s">
        <v>58</v>
      </c>
      <c r="C233" s="26"/>
      <c r="D233" s="59">
        <f>SUM(D234:D235)</f>
        <v>504</v>
      </c>
      <c r="E233" s="59">
        <f>SUM(E234:E235)</f>
        <v>362</v>
      </c>
      <c r="F233" s="59">
        <f t="shared" si="101"/>
        <v>142</v>
      </c>
      <c r="G233" s="13">
        <f>E233/D233*100</f>
        <v>71.825396825396822</v>
      </c>
      <c r="H233" s="59">
        <f>SUM(H234:H235)</f>
        <v>3</v>
      </c>
      <c r="I233" s="59">
        <f>SUM(I234:I235)</f>
        <v>0</v>
      </c>
      <c r="J233" s="63">
        <f>SUM(J234:J235)</f>
        <v>359</v>
      </c>
      <c r="K233" s="59">
        <f>SUM(K234:K235)</f>
        <v>41</v>
      </c>
      <c r="L233" s="57">
        <f>K233/$J233*100</f>
        <v>11.420612813370473</v>
      </c>
      <c r="M233" s="59">
        <f>SUM(M234:M235)</f>
        <v>171</v>
      </c>
      <c r="N233" s="57">
        <f>M233/$J233*100</f>
        <v>47.632311977715879</v>
      </c>
      <c r="O233" s="59">
        <f>SUM(O234:O235)</f>
        <v>147</v>
      </c>
      <c r="P233" s="57">
        <f>O233/$J233*100</f>
        <v>40.947075208913645</v>
      </c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</row>
    <row r="234" spans="1:34" s="15" customFormat="1" x14ac:dyDescent="0.25">
      <c r="A234" s="84" t="s">
        <v>94</v>
      </c>
      <c r="B234" s="84" t="s">
        <v>20</v>
      </c>
      <c r="C234" s="139" t="str">
        <f>DATA!C218</f>
        <v>1 (Reao)</v>
      </c>
      <c r="D234" s="84">
        <f>DATA!D218</f>
        <v>334</v>
      </c>
      <c r="E234" s="84">
        <f>DATA!E218</f>
        <v>238</v>
      </c>
      <c r="F234" s="84">
        <f>DATA!F218</f>
        <v>96</v>
      </c>
      <c r="G234" s="103">
        <f t="shared" ref="G234:G235" si="103">E234/D234*100</f>
        <v>71.257485029940113</v>
      </c>
      <c r="H234" s="84">
        <f>DATA!H218</f>
        <v>2</v>
      </c>
      <c r="I234" s="93">
        <f>DATA!I218</f>
        <v>0</v>
      </c>
      <c r="J234" s="84">
        <f>DATA!J218</f>
        <v>236</v>
      </c>
      <c r="K234" s="15">
        <f>DATA!K218</f>
        <v>29</v>
      </c>
      <c r="L234" s="38">
        <f>K234/J234*100</f>
        <v>12.288135593220339</v>
      </c>
      <c r="M234" s="77">
        <f>DATA!L218</f>
        <v>129</v>
      </c>
      <c r="N234" s="38">
        <f>M234/J234*100</f>
        <v>54.66101694915254</v>
      </c>
      <c r="O234" s="77">
        <f>DATA!M218</f>
        <v>78</v>
      </c>
      <c r="P234" s="38">
        <f>O234/J234*100</f>
        <v>33.050847457627121</v>
      </c>
    </row>
    <row r="235" spans="1:34" s="15" customFormat="1" x14ac:dyDescent="0.25">
      <c r="A235" s="84" t="s">
        <v>94</v>
      </c>
      <c r="B235" s="84" t="s">
        <v>20</v>
      </c>
      <c r="C235" s="139" t="str">
        <f>DATA!C219</f>
        <v>2 (Pukarua)</v>
      </c>
      <c r="D235" s="84">
        <f>DATA!D219</f>
        <v>170</v>
      </c>
      <c r="E235" s="84">
        <f>DATA!E219</f>
        <v>124</v>
      </c>
      <c r="F235" s="84">
        <f>DATA!F219</f>
        <v>46</v>
      </c>
      <c r="G235" s="103">
        <f t="shared" si="103"/>
        <v>72.941176470588232</v>
      </c>
      <c r="H235" s="84">
        <f>DATA!H219</f>
        <v>1</v>
      </c>
      <c r="I235" s="93">
        <f>DATA!I219</f>
        <v>0</v>
      </c>
      <c r="J235" s="84">
        <f>DATA!J219</f>
        <v>123</v>
      </c>
      <c r="K235" s="15">
        <f>DATA!K219</f>
        <v>12</v>
      </c>
      <c r="L235" s="38">
        <f>K235/J235*100</f>
        <v>9.7560975609756095</v>
      </c>
      <c r="M235" s="77">
        <f>DATA!L219</f>
        <v>42</v>
      </c>
      <c r="N235" s="38">
        <f>M235/J235*100</f>
        <v>34.146341463414636</v>
      </c>
      <c r="O235" s="77">
        <f>DATA!M219</f>
        <v>69</v>
      </c>
      <c r="P235" s="38">
        <f>O235/J235*100</f>
        <v>56.09756097560976</v>
      </c>
    </row>
    <row r="236" spans="1:34" x14ac:dyDescent="0.25">
      <c r="A236" s="11" t="s">
        <v>94</v>
      </c>
      <c r="B236" s="11" t="s">
        <v>59</v>
      </c>
      <c r="C236" s="26"/>
      <c r="D236" s="59">
        <f>D237</f>
        <v>211</v>
      </c>
      <c r="E236" s="59">
        <f>E237</f>
        <v>168</v>
      </c>
      <c r="F236" s="59">
        <f t="shared" si="101"/>
        <v>43</v>
      </c>
      <c r="G236" s="13">
        <f>E236/D236*100</f>
        <v>79.620853080568722</v>
      </c>
      <c r="H236" s="59">
        <f t="shared" ref="H236:I236" si="104">H237</f>
        <v>0</v>
      </c>
      <c r="I236" s="59">
        <f t="shared" si="104"/>
        <v>0</v>
      </c>
      <c r="J236" s="63">
        <f>J237</f>
        <v>168</v>
      </c>
      <c r="K236" s="59">
        <f>K237</f>
        <v>4</v>
      </c>
      <c r="L236" s="57">
        <f>K236/$J236*100</f>
        <v>2.3809523809523809</v>
      </c>
      <c r="M236" s="59">
        <f>M237</f>
        <v>35</v>
      </c>
      <c r="N236" s="57">
        <f>M236/$J236*100</f>
        <v>20.833333333333336</v>
      </c>
      <c r="O236" s="59">
        <f>O237</f>
        <v>129</v>
      </c>
      <c r="P236" s="57">
        <f>O236/$J236*100</f>
        <v>76.785714285714292</v>
      </c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</row>
    <row r="237" spans="1:34" s="15" customFormat="1" x14ac:dyDescent="0.25">
      <c r="A237" s="84" t="s">
        <v>94</v>
      </c>
      <c r="B237" s="84" t="s">
        <v>21</v>
      </c>
      <c r="C237" s="139">
        <f>DATA!C220</f>
        <v>1</v>
      </c>
      <c r="D237" s="84">
        <f>DATA!D220</f>
        <v>211</v>
      </c>
      <c r="E237" s="84">
        <f>DATA!E220</f>
        <v>168</v>
      </c>
      <c r="F237" s="84">
        <f>DATA!F220</f>
        <v>43</v>
      </c>
      <c r="G237" s="103">
        <f>E237/D237*100</f>
        <v>79.620853080568722</v>
      </c>
      <c r="H237" s="84">
        <f>DATA!H220</f>
        <v>0</v>
      </c>
      <c r="I237" s="93">
        <f>DATA!I220</f>
        <v>0</v>
      </c>
      <c r="J237" s="84">
        <f>DATA!J220</f>
        <v>168</v>
      </c>
      <c r="K237" s="15">
        <f>DATA!K220</f>
        <v>4</v>
      </c>
      <c r="L237" s="38">
        <f>K237/J237*100</f>
        <v>2.3809523809523809</v>
      </c>
      <c r="M237" s="77">
        <f>DATA!L220</f>
        <v>35</v>
      </c>
      <c r="N237" s="38">
        <f>M237/J237*100</f>
        <v>20.833333333333336</v>
      </c>
      <c r="O237" s="77">
        <f>DATA!M220</f>
        <v>129</v>
      </c>
      <c r="P237" s="38">
        <f>O237/J237*100</f>
        <v>76.785714285714292</v>
      </c>
    </row>
    <row r="238" spans="1:34" x14ac:dyDescent="0.25">
      <c r="A238" s="11" t="s">
        <v>94</v>
      </c>
      <c r="B238" s="11" t="s">
        <v>60</v>
      </c>
      <c r="C238" s="26"/>
      <c r="D238" s="59">
        <f>SUM(D239:D240)</f>
        <v>237</v>
      </c>
      <c r="E238" s="59">
        <f>SUM(E239:E240)</f>
        <v>173</v>
      </c>
      <c r="F238" s="59">
        <f t="shared" si="101"/>
        <v>64</v>
      </c>
      <c r="G238" s="13">
        <f>E238/D238*100</f>
        <v>72.995780590717303</v>
      </c>
      <c r="H238" s="59">
        <f>SUM(H239:H240)</f>
        <v>2</v>
      </c>
      <c r="I238" s="59">
        <f>SUM(I239:I240)</f>
        <v>1</v>
      </c>
      <c r="J238" s="63">
        <f>SUM(J239:J240)</f>
        <v>170</v>
      </c>
      <c r="K238" s="59">
        <f>SUM(K239:K240)</f>
        <v>22</v>
      </c>
      <c r="L238" s="57">
        <f>K238/$J238*100</f>
        <v>12.941176470588237</v>
      </c>
      <c r="M238" s="59">
        <f>SUM(M239:M240)</f>
        <v>40</v>
      </c>
      <c r="N238" s="57">
        <f>M238/$J238*100</f>
        <v>23.52941176470588</v>
      </c>
      <c r="O238" s="59">
        <f>SUM(O239:O240)</f>
        <v>108</v>
      </c>
      <c r="P238" s="57">
        <f>O238/$J238*100</f>
        <v>63.529411764705877</v>
      </c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</row>
    <row r="239" spans="1:34" s="15" customFormat="1" x14ac:dyDescent="0.25">
      <c r="A239" s="84" t="s">
        <v>94</v>
      </c>
      <c r="B239" s="84" t="s">
        <v>22</v>
      </c>
      <c r="C239" s="139" t="str">
        <f>DATA!C221</f>
        <v>1 (Tureia)</v>
      </c>
      <c r="D239" s="84">
        <f>DATA!D221</f>
        <v>194</v>
      </c>
      <c r="E239" s="84">
        <f>DATA!E221</f>
        <v>140</v>
      </c>
      <c r="F239" s="84">
        <f>DATA!F221</f>
        <v>54</v>
      </c>
      <c r="G239" s="103">
        <f t="shared" ref="G239:G240" si="105">E239/D239*100</f>
        <v>72.164948453608247</v>
      </c>
      <c r="H239" s="84">
        <f>DATA!H221</f>
        <v>2</v>
      </c>
      <c r="I239" s="93">
        <f>DATA!I221</f>
        <v>1</v>
      </c>
      <c r="J239" s="84">
        <f>DATA!J221</f>
        <v>137</v>
      </c>
      <c r="K239" s="15">
        <f>DATA!K221</f>
        <v>19</v>
      </c>
      <c r="L239" s="38">
        <f>K239/J239*100</f>
        <v>13.868613138686131</v>
      </c>
      <c r="M239" s="77">
        <f>DATA!L221</f>
        <v>29</v>
      </c>
      <c r="N239" s="38">
        <f>M239/J239*100</f>
        <v>21.167883211678831</v>
      </c>
      <c r="O239" s="77">
        <f>DATA!M221</f>
        <v>89</v>
      </c>
      <c r="P239" s="38">
        <f>O239/J239*100</f>
        <v>64.96350364963503</v>
      </c>
    </row>
    <row r="240" spans="1:34" s="15" customFormat="1" x14ac:dyDescent="0.25">
      <c r="A240" s="93" t="s">
        <v>94</v>
      </c>
      <c r="B240" s="93" t="s">
        <v>22</v>
      </c>
      <c r="C240" s="139" t="str">
        <f>DATA!C222</f>
        <v>2 (Tematangi)</v>
      </c>
      <c r="D240" s="84">
        <f>DATA!D222</f>
        <v>43</v>
      </c>
      <c r="E240" s="84">
        <f>DATA!E222</f>
        <v>33</v>
      </c>
      <c r="F240" s="84">
        <f>DATA!F222</f>
        <v>10</v>
      </c>
      <c r="G240" s="103">
        <f t="shared" si="105"/>
        <v>76.744186046511629</v>
      </c>
      <c r="H240" s="84">
        <f>DATA!H222</f>
        <v>0</v>
      </c>
      <c r="I240" s="93">
        <f>DATA!I222</f>
        <v>0</v>
      </c>
      <c r="J240" s="84">
        <f>DATA!J222</f>
        <v>33</v>
      </c>
      <c r="K240" s="15">
        <f>DATA!K222</f>
        <v>3</v>
      </c>
      <c r="L240" s="38">
        <f>K240/J240*100</f>
        <v>9.0909090909090917</v>
      </c>
      <c r="M240" s="77">
        <f>DATA!L222</f>
        <v>11</v>
      </c>
      <c r="N240" s="38">
        <f>M240/J240*100</f>
        <v>33.333333333333329</v>
      </c>
      <c r="O240" s="77">
        <f>DATA!M222</f>
        <v>19</v>
      </c>
      <c r="P240" s="38">
        <f>O240/J240*100</f>
        <v>57.575757575757578</v>
      </c>
    </row>
    <row r="241" spans="1:34" x14ac:dyDescent="0.25">
      <c r="A241" s="11" t="s">
        <v>95</v>
      </c>
      <c r="B241" s="11" t="s">
        <v>61</v>
      </c>
      <c r="C241" s="26"/>
      <c r="D241" s="59">
        <f>SUM(D242:D243)</f>
        <v>494</v>
      </c>
      <c r="E241" s="59">
        <f>SUM(E242:E243)</f>
        <v>417</v>
      </c>
      <c r="F241" s="59">
        <f>D241-E241</f>
        <v>77</v>
      </c>
      <c r="G241" s="13">
        <f>E241/D241*100</f>
        <v>84.412955465587046</v>
      </c>
      <c r="H241" s="59">
        <f t="shared" ref="H241" si="106">SUM(H242:H243)</f>
        <v>0</v>
      </c>
      <c r="I241" s="59">
        <f>SUM(I242:I243)</f>
        <v>3</v>
      </c>
      <c r="J241" s="63">
        <f>SUM(J242:J243)</f>
        <v>414</v>
      </c>
      <c r="K241" s="59">
        <f>SUM(K242:K243)</f>
        <v>25</v>
      </c>
      <c r="L241" s="57">
        <f>K241/$J241*100</f>
        <v>6.0386473429951693</v>
      </c>
      <c r="M241" s="59">
        <f>SUM(M242:M243)</f>
        <v>136</v>
      </c>
      <c r="N241" s="57">
        <f>M241/$J241*100</f>
        <v>32.850241545893724</v>
      </c>
      <c r="O241" s="59">
        <f>SUM(O242:O243)</f>
        <v>253</v>
      </c>
      <c r="P241" s="57">
        <f>O241/$J241*100</f>
        <v>61.111111111111114</v>
      </c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</row>
    <row r="242" spans="1:34" s="15" customFormat="1" x14ac:dyDescent="0.25">
      <c r="A242" s="84" t="s">
        <v>95</v>
      </c>
      <c r="B242" s="84" t="s">
        <v>23</v>
      </c>
      <c r="C242" s="139" t="str">
        <f>DATA!C172</f>
        <v>1 (Omoa)</v>
      </c>
      <c r="D242" s="84">
        <f>DATA!D172</f>
        <v>277</v>
      </c>
      <c r="E242" s="84">
        <f>DATA!E172</f>
        <v>241</v>
      </c>
      <c r="F242" s="84">
        <f>DATA!F172</f>
        <v>36</v>
      </c>
      <c r="G242" s="103">
        <f t="shared" ref="G242:G243" si="107">E242/D242*100</f>
        <v>87.003610108303249</v>
      </c>
      <c r="H242" s="84">
        <f>DATA!H172</f>
        <v>0</v>
      </c>
      <c r="I242" s="93">
        <f>DATA!I172</f>
        <v>2</v>
      </c>
      <c r="J242" s="84">
        <f>DATA!J172</f>
        <v>239</v>
      </c>
      <c r="K242" s="15">
        <f>DATA!K172</f>
        <v>9</v>
      </c>
      <c r="L242" s="38">
        <f>K242/J242*100</f>
        <v>3.7656903765690379</v>
      </c>
      <c r="M242" s="77">
        <f>DATA!L172</f>
        <v>66</v>
      </c>
      <c r="N242" s="38">
        <f>M242/J242*100</f>
        <v>27.615062761506277</v>
      </c>
      <c r="O242" s="77">
        <f>DATA!M172</f>
        <v>164</v>
      </c>
      <c r="P242" s="38">
        <f>O242/J242*100</f>
        <v>68.619246861924694</v>
      </c>
    </row>
    <row r="243" spans="1:34" s="15" customFormat="1" x14ac:dyDescent="0.25">
      <c r="A243" s="84" t="s">
        <v>95</v>
      </c>
      <c r="B243" s="84" t="s">
        <v>23</v>
      </c>
      <c r="C243" s="139" t="str">
        <f>DATA!C173</f>
        <v>2 (Hanavave)</v>
      </c>
      <c r="D243" s="84">
        <f>DATA!D173</f>
        <v>217</v>
      </c>
      <c r="E243" s="84">
        <f>DATA!E173</f>
        <v>176</v>
      </c>
      <c r="F243" s="84">
        <f>DATA!F173</f>
        <v>41</v>
      </c>
      <c r="G243" s="103">
        <f t="shared" si="107"/>
        <v>81.105990783410135</v>
      </c>
      <c r="H243" s="84">
        <f>DATA!H173</f>
        <v>0</v>
      </c>
      <c r="I243" s="93">
        <f>DATA!I173</f>
        <v>1</v>
      </c>
      <c r="J243" s="84">
        <f>DATA!J173</f>
        <v>175</v>
      </c>
      <c r="K243" s="15">
        <f>DATA!K173</f>
        <v>16</v>
      </c>
      <c r="L243" s="38">
        <f>K243/J243*100</f>
        <v>9.1428571428571423</v>
      </c>
      <c r="M243" s="77">
        <f>DATA!L173</f>
        <v>70</v>
      </c>
      <c r="N243" s="38">
        <f>M243/J243*100</f>
        <v>40</v>
      </c>
      <c r="O243" s="77">
        <f>DATA!M173</f>
        <v>89</v>
      </c>
      <c r="P243" s="38">
        <f>O243/J243*100</f>
        <v>50.857142857142854</v>
      </c>
    </row>
    <row r="244" spans="1:34" x14ac:dyDescent="0.25">
      <c r="A244" s="11" t="s">
        <v>95</v>
      </c>
      <c r="B244" s="11" t="s">
        <v>62</v>
      </c>
      <c r="C244" s="26"/>
      <c r="D244" s="59">
        <f>SUM(D245:D250)</f>
        <v>1936</v>
      </c>
      <c r="E244" s="59">
        <f>SUM(E245:E250)</f>
        <v>1586</v>
      </c>
      <c r="F244" s="59">
        <f t="shared" si="101"/>
        <v>350</v>
      </c>
      <c r="G244" s="13">
        <f>E244/D244*100</f>
        <v>81.921487603305792</v>
      </c>
      <c r="H244" s="59">
        <f>SUM(H245:H250)</f>
        <v>7</v>
      </c>
      <c r="I244" s="59">
        <f>SUM(I245:I250)</f>
        <v>4</v>
      </c>
      <c r="J244" s="63">
        <f>SUM(J245:J250)</f>
        <v>1575</v>
      </c>
      <c r="K244" s="59">
        <f>SUM(K245:K250)</f>
        <v>53</v>
      </c>
      <c r="L244" s="57">
        <f>K244/$J244*100</f>
        <v>3.3650793650793656</v>
      </c>
      <c r="M244" s="59">
        <f>SUM(M245:M250)</f>
        <v>734</v>
      </c>
      <c r="N244" s="57">
        <f>M244/$J244*100</f>
        <v>46.603174603174601</v>
      </c>
      <c r="O244" s="59">
        <f>SUM(O245:O250)</f>
        <v>788</v>
      </c>
      <c r="P244" s="57">
        <f>O244/$J244*100</f>
        <v>50.031746031746025</v>
      </c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</row>
    <row r="245" spans="1:34" s="15" customFormat="1" x14ac:dyDescent="0.25">
      <c r="A245" s="84" t="s">
        <v>95</v>
      </c>
      <c r="B245" s="84" t="s">
        <v>24</v>
      </c>
      <c r="C245" s="139" t="str">
        <f>DATA!C174</f>
        <v>1 (Atuona)</v>
      </c>
      <c r="D245" s="84">
        <f>DATA!D174</f>
        <v>1240</v>
      </c>
      <c r="E245" s="84">
        <f>DATA!E174</f>
        <v>982</v>
      </c>
      <c r="F245" s="84">
        <f>DATA!F174</f>
        <v>258</v>
      </c>
      <c r="G245" s="103">
        <f t="shared" ref="G245:G250" si="108">E245/D245*100</f>
        <v>79.193548387096783</v>
      </c>
      <c r="H245" s="84">
        <f>DATA!H174</f>
        <v>7</v>
      </c>
      <c r="I245" s="93">
        <f>DATA!I174</f>
        <v>0</v>
      </c>
      <c r="J245" s="84">
        <f>DATA!J174</f>
        <v>975</v>
      </c>
      <c r="K245" s="15">
        <f>DATA!K174</f>
        <v>24</v>
      </c>
      <c r="L245" s="38">
        <f t="shared" ref="L245:L250" si="109">K245/J245*100</f>
        <v>2.4615384615384617</v>
      </c>
      <c r="M245" s="77">
        <f>DATA!L174</f>
        <v>450</v>
      </c>
      <c r="N245" s="38">
        <f t="shared" ref="N245:N250" si="110">M245/J245*100</f>
        <v>46.153846153846153</v>
      </c>
      <c r="O245" s="77">
        <f>DATA!M174</f>
        <v>501</v>
      </c>
      <c r="P245" s="38">
        <f t="shared" ref="P245:P250" si="111">O245/J245*100</f>
        <v>51.384615384615387</v>
      </c>
    </row>
    <row r="246" spans="1:34" s="15" customFormat="1" x14ac:dyDescent="0.25">
      <c r="A246" s="84" t="s">
        <v>95</v>
      </c>
      <c r="B246" s="84" t="s">
        <v>24</v>
      </c>
      <c r="C246" s="139" t="str">
        <f>DATA!C175</f>
        <v>2 (Hanaiapa)</v>
      </c>
      <c r="D246" s="84">
        <f>DATA!D175</f>
        <v>127</v>
      </c>
      <c r="E246" s="84">
        <f>DATA!E175</f>
        <v>114</v>
      </c>
      <c r="F246" s="84">
        <f>DATA!F175</f>
        <v>13</v>
      </c>
      <c r="G246" s="103">
        <f t="shared" si="108"/>
        <v>89.763779527559052</v>
      </c>
      <c r="H246" s="84">
        <f>DATA!H175</f>
        <v>0</v>
      </c>
      <c r="I246" s="93">
        <f>DATA!I175</f>
        <v>2</v>
      </c>
      <c r="J246" s="84">
        <f>DATA!J175</f>
        <v>112</v>
      </c>
      <c r="K246" s="15">
        <f>DATA!K175</f>
        <v>3</v>
      </c>
      <c r="L246" s="38">
        <f t="shared" si="109"/>
        <v>2.6785714285714284</v>
      </c>
      <c r="M246" s="77">
        <f>DATA!L175</f>
        <v>54</v>
      </c>
      <c r="N246" s="38">
        <f t="shared" si="110"/>
        <v>48.214285714285715</v>
      </c>
      <c r="O246" s="77">
        <f>DATA!M175</f>
        <v>55</v>
      </c>
      <c r="P246" s="38">
        <f t="shared" si="111"/>
        <v>49.107142857142854</v>
      </c>
    </row>
    <row r="247" spans="1:34" s="15" customFormat="1" x14ac:dyDescent="0.25">
      <c r="A247" s="84" t="s">
        <v>95</v>
      </c>
      <c r="B247" s="84" t="s">
        <v>24</v>
      </c>
      <c r="C247" s="139" t="str">
        <f>DATA!C176</f>
        <v>3 (Puamau)</v>
      </c>
      <c r="D247" s="84">
        <f>DATA!D176</f>
        <v>183</v>
      </c>
      <c r="E247" s="84">
        <f>DATA!E176</f>
        <v>156</v>
      </c>
      <c r="F247" s="84">
        <f>DATA!F176</f>
        <v>27</v>
      </c>
      <c r="G247" s="103">
        <f t="shared" si="108"/>
        <v>85.245901639344254</v>
      </c>
      <c r="H247" s="84">
        <f>DATA!H176</f>
        <v>0</v>
      </c>
      <c r="I247" s="93">
        <f>DATA!I176</f>
        <v>0</v>
      </c>
      <c r="J247" s="84">
        <f>DATA!J176</f>
        <v>156</v>
      </c>
      <c r="K247" s="15">
        <f>DATA!K176</f>
        <v>7</v>
      </c>
      <c r="L247" s="38">
        <f t="shared" si="109"/>
        <v>4.4871794871794872</v>
      </c>
      <c r="M247" s="77">
        <f>DATA!L176</f>
        <v>84</v>
      </c>
      <c r="N247" s="38">
        <f t="shared" si="110"/>
        <v>53.846153846153847</v>
      </c>
      <c r="O247" s="77">
        <f>DATA!M176</f>
        <v>65</v>
      </c>
      <c r="P247" s="38">
        <f t="shared" si="111"/>
        <v>41.666666666666671</v>
      </c>
    </row>
    <row r="248" spans="1:34" s="15" customFormat="1" x14ac:dyDescent="0.25">
      <c r="A248" s="84" t="s">
        <v>95</v>
      </c>
      <c r="B248" s="84" t="s">
        <v>24</v>
      </c>
      <c r="C248" s="139" t="str">
        <f>DATA!C177</f>
        <v>4 (Hanapaaoa)</v>
      </c>
      <c r="D248" s="84">
        <f>DATA!D177</f>
        <v>53</v>
      </c>
      <c r="E248" s="84">
        <f>DATA!E177</f>
        <v>48</v>
      </c>
      <c r="F248" s="84">
        <f>DATA!F177</f>
        <v>5</v>
      </c>
      <c r="G248" s="103">
        <f t="shared" si="108"/>
        <v>90.566037735849065</v>
      </c>
      <c r="H248" s="84">
        <f>DATA!H177</f>
        <v>0</v>
      </c>
      <c r="I248" s="93">
        <f>DATA!I177</f>
        <v>0</v>
      </c>
      <c r="J248" s="84">
        <f>DATA!J177</f>
        <v>48</v>
      </c>
      <c r="K248" s="15">
        <f>DATA!K177</f>
        <v>0</v>
      </c>
      <c r="L248" s="38">
        <f t="shared" si="109"/>
        <v>0</v>
      </c>
      <c r="M248" s="77">
        <f>DATA!L177</f>
        <v>10</v>
      </c>
      <c r="N248" s="38">
        <f t="shared" si="110"/>
        <v>20.833333333333336</v>
      </c>
      <c r="O248" s="77">
        <f>DATA!M177</f>
        <v>38</v>
      </c>
      <c r="P248" s="38">
        <f t="shared" si="111"/>
        <v>79.166666666666657</v>
      </c>
    </row>
    <row r="249" spans="1:34" s="15" customFormat="1" x14ac:dyDescent="0.25">
      <c r="A249" s="84" t="s">
        <v>95</v>
      </c>
      <c r="B249" s="84" t="s">
        <v>24</v>
      </c>
      <c r="C249" s="139" t="str">
        <f>DATA!C178</f>
        <v>5 (Taaoa)</v>
      </c>
      <c r="D249" s="84">
        <f>DATA!D178</f>
        <v>266</v>
      </c>
      <c r="E249" s="84">
        <f>DATA!E178</f>
        <v>227</v>
      </c>
      <c r="F249" s="84">
        <f>DATA!F178</f>
        <v>39</v>
      </c>
      <c r="G249" s="103">
        <f t="shared" si="108"/>
        <v>85.338345864661662</v>
      </c>
      <c r="H249" s="84">
        <f>DATA!H178</f>
        <v>0</v>
      </c>
      <c r="I249" s="93">
        <f>DATA!I178</f>
        <v>2</v>
      </c>
      <c r="J249" s="84">
        <f>DATA!J178</f>
        <v>225</v>
      </c>
      <c r="K249" s="15">
        <f>DATA!K178</f>
        <v>16</v>
      </c>
      <c r="L249" s="38">
        <f t="shared" si="109"/>
        <v>7.1111111111111107</v>
      </c>
      <c r="M249" s="77">
        <f>DATA!L178</f>
        <v>104</v>
      </c>
      <c r="N249" s="38">
        <f t="shared" si="110"/>
        <v>46.222222222222221</v>
      </c>
      <c r="O249" s="77">
        <f>DATA!M178</f>
        <v>105</v>
      </c>
      <c r="P249" s="38">
        <f t="shared" si="111"/>
        <v>46.666666666666664</v>
      </c>
    </row>
    <row r="250" spans="1:34" s="15" customFormat="1" x14ac:dyDescent="0.25">
      <c r="A250" s="84" t="s">
        <v>95</v>
      </c>
      <c r="B250" s="84" t="s">
        <v>24</v>
      </c>
      <c r="C250" s="139" t="str">
        <f>DATA!C179</f>
        <v>6 (Nahoe)</v>
      </c>
      <c r="D250" s="84">
        <f>DATA!D179</f>
        <v>67</v>
      </c>
      <c r="E250" s="84">
        <f>DATA!E179</f>
        <v>59</v>
      </c>
      <c r="F250" s="84">
        <f>DATA!F179</f>
        <v>8</v>
      </c>
      <c r="G250" s="103">
        <f t="shared" si="108"/>
        <v>88.059701492537314</v>
      </c>
      <c r="H250" s="84">
        <f>DATA!H179</f>
        <v>0</v>
      </c>
      <c r="I250" s="93">
        <f>DATA!I179</f>
        <v>0</v>
      </c>
      <c r="J250" s="84">
        <f>DATA!J179</f>
        <v>59</v>
      </c>
      <c r="K250" s="15">
        <f>DATA!K179</f>
        <v>3</v>
      </c>
      <c r="L250" s="38">
        <f t="shared" si="109"/>
        <v>5.0847457627118651</v>
      </c>
      <c r="M250" s="77">
        <f>DATA!L179</f>
        <v>32</v>
      </c>
      <c r="N250" s="38">
        <f t="shared" si="110"/>
        <v>54.237288135593218</v>
      </c>
      <c r="O250" s="77">
        <f>DATA!M179</f>
        <v>24</v>
      </c>
      <c r="P250" s="38">
        <f t="shared" si="111"/>
        <v>40.677966101694921</v>
      </c>
    </row>
    <row r="251" spans="1:34" x14ac:dyDescent="0.25">
      <c r="A251" s="11" t="s">
        <v>95</v>
      </c>
      <c r="B251" s="11" t="s">
        <v>63</v>
      </c>
      <c r="C251" s="26"/>
      <c r="D251" s="59">
        <f>SUM(D252:D256)</f>
        <v>2168</v>
      </c>
      <c r="E251" s="59">
        <f>SUM(E252:E256)</f>
        <v>1771</v>
      </c>
      <c r="F251" s="59">
        <f t="shared" ref="F251:F287" si="112">D251-E251</f>
        <v>397</v>
      </c>
      <c r="G251" s="13">
        <f>E251/D251*100</f>
        <v>81.688191881918812</v>
      </c>
      <c r="H251" s="59">
        <f>SUM(H252:H256)</f>
        <v>14</v>
      </c>
      <c r="I251" s="59">
        <f>SUM(I252:I256)</f>
        <v>11</v>
      </c>
      <c r="J251" s="63">
        <f>SUM(J252:J256)</f>
        <v>1746</v>
      </c>
      <c r="K251" s="59">
        <f>SUM(K252:K256)</f>
        <v>288</v>
      </c>
      <c r="L251" s="57">
        <f>K251/$J251*100</f>
        <v>16.494845360824741</v>
      </c>
      <c r="M251" s="59">
        <f>SUM(M252:M256)</f>
        <v>408</v>
      </c>
      <c r="N251" s="57">
        <f>M251/$J251*100</f>
        <v>23.367697594501717</v>
      </c>
      <c r="O251" s="59">
        <f>SUM(O252:O256)</f>
        <v>1050</v>
      </c>
      <c r="P251" s="57">
        <f>O251/$J251*100</f>
        <v>60.137457044673539</v>
      </c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</row>
    <row r="252" spans="1:34" s="15" customFormat="1" x14ac:dyDescent="0.25">
      <c r="A252" s="84" t="s">
        <v>95</v>
      </c>
      <c r="B252" s="84" t="s">
        <v>25</v>
      </c>
      <c r="C252" s="139" t="str">
        <f>DATA!C180</f>
        <v>1 (Taiohae 1)</v>
      </c>
      <c r="D252" s="84">
        <f>DATA!D180</f>
        <v>841</v>
      </c>
      <c r="E252" s="84">
        <f>DATA!E180</f>
        <v>673</v>
      </c>
      <c r="F252" s="84">
        <f>DATA!F180</f>
        <v>168</v>
      </c>
      <c r="G252" s="103">
        <f t="shared" ref="G252:G256" si="113">E252/D252*100</f>
        <v>80.023781212841854</v>
      </c>
      <c r="H252" s="84">
        <f>DATA!H180</f>
        <v>11</v>
      </c>
      <c r="I252" s="93">
        <f>DATA!I180</f>
        <v>6</v>
      </c>
      <c r="J252" s="84">
        <f>DATA!J180</f>
        <v>656</v>
      </c>
      <c r="K252" s="15">
        <f>DATA!K180</f>
        <v>109</v>
      </c>
      <c r="L252" s="38">
        <f>K252/J252*100</f>
        <v>16.615853658536587</v>
      </c>
      <c r="M252" s="77">
        <f>DATA!L180</f>
        <v>179</v>
      </c>
      <c r="N252" s="38">
        <f>M252/J252*100</f>
        <v>27.286585365853661</v>
      </c>
      <c r="O252" s="77">
        <f>DATA!M180</f>
        <v>368</v>
      </c>
      <c r="P252" s="38">
        <f>O252/J252*100</f>
        <v>56.09756097560976</v>
      </c>
    </row>
    <row r="253" spans="1:34" s="15" customFormat="1" x14ac:dyDescent="0.25">
      <c r="A253" s="84" t="s">
        <v>95</v>
      </c>
      <c r="B253" s="84" t="s">
        <v>25</v>
      </c>
      <c r="C253" s="139" t="str">
        <f>DATA!C181</f>
        <v>2 (Taiohae 2)</v>
      </c>
      <c r="D253" s="84">
        <f>DATA!D181</f>
        <v>726</v>
      </c>
      <c r="E253" s="84">
        <f>DATA!E181</f>
        <v>595</v>
      </c>
      <c r="F253" s="84">
        <f>DATA!F181</f>
        <v>131</v>
      </c>
      <c r="G253" s="103">
        <f t="shared" si="113"/>
        <v>81.955922865013775</v>
      </c>
      <c r="H253" s="84">
        <f>DATA!H181</f>
        <v>3</v>
      </c>
      <c r="I253" s="93">
        <f>DATA!I181</f>
        <v>4</v>
      </c>
      <c r="J253" s="84">
        <f>DATA!J181</f>
        <v>588</v>
      </c>
      <c r="K253" s="15">
        <f>DATA!K181</f>
        <v>108</v>
      </c>
      <c r="L253" s="38">
        <f>K253/J253*100</f>
        <v>18.367346938775512</v>
      </c>
      <c r="M253" s="77">
        <f>DATA!L181</f>
        <v>141</v>
      </c>
      <c r="N253" s="38">
        <f>M253/J253*100</f>
        <v>23.979591836734691</v>
      </c>
      <c r="O253" s="77">
        <f>DATA!M181</f>
        <v>339</v>
      </c>
      <c r="P253" s="38">
        <f>O253/J253*100</f>
        <v>57.653061224489797</v>
      </c>
    </row>
    <row r="254" spans="1:34" s="15" customFormat="1" x14ac:dyDescent="0.25">
      <c r="A254" s="84" t="s">
        <v>95</v>
      </c>
      <c r="B254" s="84" t="s">
        <v>25</v>
      </c>
      <c r="C254" s="139" t="str">
        <f>DATA!C182</f>
        <v>3 (Taipivai)</v>
      </c>
      <c r="D254" s="84">
        <f>DATA!D182</f>
        <v>336</v>
      </c>
      <c r="E254" s="84">
        <f>DATA!E182</f>
        <v>271</v>
      </c>
      <c r="F254" s="84">
        <f>DATA!F182</f>
        <v>65</v>
      </c>
      <c r="G254" s="103">
        <f t="shared" si="113"/>
        <v>80.654761904761912</v>
      </c>
      <c r="H254" s="84">
        <f>DATA!H182</f>
        <v>0</v>
      </c>
      <c r="I254" s="93">
        <f>DATA!I182</f>
        <v>1</v>
      </c>
      <c r="J254" s="84">
        <f>DATA!J182</f>
        <v>270</v>
      </c>
      <c r="K254" s="15">
        <f>DATA!K182</f>
        <v>54</v>
      </c>
      <c r="L254" s="38">
        <f>K254/J254*100</f>
        <v>20</v>
      </c>
      <c r="M254" s="77">
        <f>DATA!L182</f>
        <v>59</v>
      </c>
      <c r="N254" s="38">
        <f>M254/J254*100</f>
        <v>21.851851851851851</v>
      </c>
      <c r="O254" s="77">
        <f>DATA!M182</f>
        <v>157</v>
      </c>
      <c r="P254" s="38">
        <f>O254/J254*100</f>
        <v>58.148148148148152</v>
      </c>
    </row>
    <row r="255" spans="1:34" s="15" customFormat="1" x14ac:dyDescent="0.25">
      <c r="A255" s="84" t="s">
        <v>95</v>
      </c>
      <c r="B255" s="84" t="s">
        <v>25</v>
      </c>
      <c r="C255" s="139" t="str">
        <f>DATA!C183</f>
        <v>4 (Hatiheu)</v>
      </c>
      <c r="D255" s="84">
        <f>DATA!D183</f>
        <v>144</v>
      </c>
      <c r="E255" s="84">
        <f>DATA!E183</f>
        <v>123</v>
      </c>
      <c r="F255" s="84">
        <f>DATA!F183</f>
        <v>21</v>
      </c>
      <c r="G255" s="103">
        <f t="shared" si="113"/>
        <v>85.416666666666657</v>
      </c>
      <c r="H255" s="84">
        <f>DATA!H183</f>
        <v>0</v>
      </c>
      <c r="I255" s="93">
        <f>DATA!I183</f>
        <v>0</v>
      </c>
      <c r="J255" s="84">
        <f>DATA!J183</f>
        <v>123</v>
      </c>
      <c r="K255" s="15">
        <f>DATA!K183</f>
        <v>8</v>
      </c>
      <c r="L255" s="38">
        <f>K255/J255*100</f>
        <v>6.5040650406504072</v>
      </c>
      <c r="M255" s="77">
        <f>DATA!L183</f>
        <v>14</v>
      </c>
      <c r="N255" s="38">
        <f>M255/J255*100</f>
        <v>11.38211382113821</v>
      </c>
      <c r="O255" s="77">
        <f>DATA!M183</f>
        <v>101</v>
      </c>
      <c r="P255" s="38">
        <f>O255/J255*100</f>
        <v>82.113821138211378</v>
      </c>
    </row>
    <row r="256" spans="1:34" s="15" customFormat="1" x14ac:dyDescent="0.25">
      <c r="A256" s="84" t="s">
        <v>95</v>
      </c>
      <c r="B256" s="84" t="s">
        <v>25</v>
      </c>
      <c r="C256" s="139" t="str">
        <f>DATA!C184</f>
        <v>5 (Aakapa)</v>
      </c>
      <c r="D256" s="84">
        <f>DATA!D184</f>
        <v>121</v>
      </c>
      <c r="E256" s="84">
        <f>DATA!E184</f>
        <v>109</v>
      </c>
      <c r="F256" s="84">
        <f>DATA!F184</f>
        <v>12</v>
      </c>
      <c r="G256" s="103">
        <f t="shared" si="113"/>
        <v>90.082644628099175</v>
      </c>
      <c r="H256" s="84">
        <f>DATA!H184</f>
        <v>0</v>
      </c>
      <c r="I256" s="93">
        <f>DATA!I184</f>
        <v>0</v>
      </c>
      <c r="J256" s="84">
        <f>DATA!J184</f>
        <v>109</v>
      </c>
      <c r="K256" s="15">
        <f>DATA!K184</f>
        <v>9</v>
      </c>
      <c r="L256" s="38">
        <f>K256/J256*100</f>
        <v>8.2568807339449553</v>
      </c>
      <c r="M256" s="77">
        <f>DATA!L184</f>
        <v>15</v>
      </c>
      <c r="N256" s="38">
        <f>M256/J256*100</f>
        <v>13.761467889908257</v>
      </c>
      <c r="O256" s="77">
        <f>DATA!M184</f>
        <v>85</v>
      </c>
      <c r="P256" s="38">
        <f>O256/J256*100</f>
        <v>77.981651376146786</v>
      </c>
    </row>
    <row r="257" spans="1:34" x14ac:dyDescent="0.25">
      <c r="A257" s="11" t="s">
        <v>95</v>
      </c>
      <c r="B257" s="11" t="s">
        <v>64</v>
      </c>
      <c r="C257" s="26"/>
      <c r="D257" s="59">
        <f>SUM(D258:D261)</f>
        <v>587</v>
      </c>
      <c r="E257" s="59">
        <f>SUM(E258:E261)</f>
        <v>464</v>
      </c>
      <c r="F257" s="59">
        <f t="shared" si="112"/>
        <v>123</v>
      </c>
      <c r="G257" s="13">
        <f>E257/D257*100</f>
        <v>79.045996592844972</v>
      </c>
      <c r="H257" s="59">
        <f t="shared" ref="H257" si="114">SUM(H258:H261)</f>
        <v>0</v>
      </c>
      <c r="I257" s="59">
        <f>SUM(I258:I261)</f>
        <v>1</v>
      </c>
      <c r="J257" s="63">
        <f>SUM(J258:J261)</f>
        <v>463</v>
      </c>
      <c r="K257" s="59">
        <f>SUM(K258:K261)</f>
        <v>26</v>
      </c>
      <c r="L257" s="57">
        <f>K257/$J257*100</f>
        <v>5.615550755939525</v>
      </c>
      <c r="M257" s="59">
        <f>SUM(M258:M261)</f>
        <v>293</v>
      </c>
      <c r="N257" s="57">
        <f>M257/$J257*100</f>
        <v>63.282937365010795</v>
      </c>
      <c r="O257" s="59">
        <f>SUM(O258:O261)</f>
        <v>144</v>
      </c>
      <c r="P257" s="57">
        <f>O257/$J257*100</f>
        <v>31.101511879049674</v>
      </c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</row>
    <row r="258" spans="1:34" s="15" customFormat="1" x14ac:dyDescent="0.25">
      <c r="A258" s="84" t="s">
        <v>95</v>
      </c>
      <c r="B258" s="84" t="s">
        <v>26</v>
      </c>
      <c r="C258" s="139" t="str">
        <f>DATA!C185</f>
        <v>1 (Vaitahu)</v>
      </c>
      <c r="D258" s="84">
        <f>DATA!D185</f>
        <v>276</v>
      </c>
      <c r="E258" s="84">
        <f>DATA!E185</f>
        <v>215</v>
      </c>
      <c r="F258" s="84">
        <f>DATA!F185</f>
        <v>61</v>
      </c>
      <c r="G258" s="103">
        <f t="shared" ref="G258:G261" si="115">E258/D258*100</f>
        <v>77.898550724637687</v>
      </c>
      <c r="H258" s="84">
        <f>DATA!H185</f>
        <v>0</v>
      </c>
      <c r="I258" s="93">
        <f>DATA!I185</f>
        <v>0</v>
      </c>
      <c r="J258" s="84">
        <f>DATA!J185</f>
        <v>215</v>
      </c>
      <c r="K258" s="15">
        <f>DATA!K185</f>
        <v>12</v>
      </c>
      <c r="L258" s="38">
        <f>K258/J258*100</f>
        <v>5.5813953488372094</v>
      </c>
      <c r="M258" s="77">
        <f>DATA!L185</f>
        <v>128</v>
      </c>
      <c r="N258" s="38">
        <f>M258/J258*100</f>
        <v>59.534883720930232</v>
      </c>
      <c r="O258" s="77">
        <f>DATA!M185</f>
        <v>75</v>
      </c>
      <c r="P258" s="38">
        <f>O258/J258*100</f>
        <v>34.883720930232556</v>
      </c>
    </row>
    <row r="259" spans="1:34" s="15" customFormat="1" x14ac:dyDescent="0.25">
      <c r="A259" s="84" t="s">
        <v>95</v>
      </c>
      <c r="B259" s="84" t="s">
        <v>26</v>
      </c>
      <c r="C259" s="139" t="str">
        <f>DATA!C186</f>
        <v>2 (Motopu)</v>
      </c>
      <c r="D259" s="84">
        <f>DATA!D186</f>
        <v>114</v>
      </c>
      <c r="E259" s="84">
        <f>DATA!E186</f>
        <v>86</v>
      </c>
      <c r="F259" s="84">
        <f>DATA!F186</f>
        <v>28</v>
      </c>
      <c r="G259" s="103">
        <f t="shared" si="115"/>
        <v>75.438596491228068</v>
      </c>
      <c r="H259" s="84">
        <f>DATA!H186</f>
        <v>0</v>
      </c>
      <c r="I259" s="93">
        <f>DATA!I186</f>
        <v>0</v>
      </c>
      <c r="J259" s="84">
        <f>DATA!J186</f>
        <v>86</v>
      </c>
      <c r="K259" s="15">
        <f>DATA!K186</f>
        <v>4</v>
      </c>
      <c r="L259" s="38">
        <f>K259/J259*100</f>
        <v>4.6511627906976747</v>
      </c>
      <c r="M259" s="77">
        <f>DATA!L186</f>
        <v>51</v>
      </c>
      <c r="N259" s="38">
        <f>M259/J259*100</f>
        <v>59.302325581395351</v>
      </c>
      <c r="O259" s="77">
        <f>DATA!M186</f>
        <v>31</v>
      </c>
      <c r="P259" s="38">
        <f>O259/J259*100</f>
        <v>36.046511627906973</v>
      </c>
    </row>
    <row r="260" spans="1:34" s="15" customFormat="1" x14ac:dyDescent="0.25">
      <c r="A260" s="84" t="s">
        <v>95</v>
      </c>
      <c r="B260" s="84" t="s">
        <v>26</v>
      </c>
      <c r="C260" s="139" t="str">
        <f>DATA!C187</f>
        <v>3 (Hanatetena)</v>
      </c>
      <c r="D260" s="84">
        <f>DATA!D187</f>
        <v>105</v>
      </c>
      <c r="E260" s="84">
        <f>DATA!E187</f>
        <v>82</v>
      </c>
      <c r="F260" s="84">
        <f>DATA!F187</f>
        <v>23</v>
      </c>
      <c r="G260" s="103">
        <f t="shared" si="115"/>
        <v>78.095238095238102</v>
      </c>
      <c r="H260" s="84">
        <f>DATA!H187</f>
        <v>0</v>
      </c>
      <c r="I260" s="93">
        <f>DATA!I187</f>
        <v>0</v>
      </c>
      <c r="J260" s="84">
        <f>DATA!J187</f>
        <v>82</v>
      </c>
      <c r="K260" s="15">
        <f>DATA!K187</f>
        <v>8</v>
      </c>
      <c r="L260" s="38">
        <f>K260/J260*100</f>
        <v>9.7560975609756095</v>
      </c>
      <c r="M260" s="77">
        <f>DATA!L187</f>
        <v>51</v>
      </c>
      <c r="N260" s="38">
        <f>M260/J260*100</f>
        <v>62.195121951219512</v>
      </c>
      <c r="O260" s="77">
        <f>DATA!M187</f>
        <v>23</v>
      </c>
      <c r="P260" s="38">
        <f>O260/J260*100</f>
        <v>28.04878048780488</v>
      </c>
    </row>
    <row r="261" spans="1:34" s="15" customFormat="1" x14ac:dyDescent="0.25">
      <c r="A261" s="84" t="s">
        <v>95</v>
      </c>
      <c r="B261" s="84" t="s">
        <v>26</v>
      </c>
      <c r="C261" s="139" t="str">
        <f>DATA!C188</f>
        <v>4 (Hapatoni)</v>
      </c>
      <c r="D261" s="84">
        <f>DATA!D188</f>
        <v>92</v>
      </c>
      <c r="E261" s="84">
        <f>DATA!E188</f>
        <v>81</v>
      </c>
      <c r="F261" s="84">
        <f>DATA!F188</f>
        <v>11</v>
      </c>
      <c r="G261" s="103">
        <f t="shared" si="115"/>
        <v>88.043478260869563</v>
      </c>
      <c r="H261" s="84">
        <f>DATA!H188</f>
        <v>0</v>
      </c>
      <c r="I261" s="93">
        <f>DATA!I188</f>
        <v>1</v>
      </c>
      <c r="J261" s="84">
        <f>DATA!J188</f>
        <v>80</v>
      </c>
      <c r="K261" s="15">
        <f>DATA!K188</f>
        <v>2</v>
      </c>
      <c r="L261" s="38">
        <f>K261/J261*100</f>
        <v>2.5</v>
      </c>
      <c r="M261" s="77">
        <f>DATA!L188</f>
        <v>63</v>
      </c>
      <c r="N261" s="38">
        <f>M261/J261*100</f>
        <v>78.75</v>
      </c>
      <c r="O261" s="77">
        <f>DATA!M188</f>
        <v>15</v>
      </c>
      <c r="P261" s="38">
        <f>O261/J261*100</f>
        <v>18.75</v>
      </c>
    </row>
    <row r="262" spans="1:34" x14ac:dyDescent="0.25">
      <c r="A262" s="11" t="s">
        <v>95</v>
      </c>
      <c r="B262" s="11" t="s">
        <v>65</v>
      </c>
      <c r="C262" s="26"/>
      <c r="D262" s="59">
        <f>SUM(D263:D264)</f>
        <v>528</v>
      </c>
      <c r="E262" s="59">
        <f>SUM(E263:E264)</f>
        <v>442</v>
      </c>
      <c r="F262" s="59">
        <f t="shared" si="112"/>
        <v>86</v>
      </c>
      <c r="G262" s="13">
        <f>E262/D262*100</f>
        <v>83.712121212121218</v>
      </c>
      <c r="H262" s="59">
        <f t="shared" ref="H262:I262" si="116">SUM(H263:H264)</f>
        <v>3</v>
      </c>
      <c r="I262" s="59">
        <f t="shared" si="116"/>
        <v>1</v>
      </c>
      <c r="J262" s="63">
        <f>SUM(J263:J264)</f>
        <v>438</v>
      </c>
      <c r="K262" s="59">
        <f>SUM(K263:K264)</f>
        <v>43</v>
      </c>
      <c r="L262" s="57">
        <f>K262/$J262*100</f>
        <v>9.8173515981735147</v>
      </c>
      <c r="M262" s="59">
        <f>SUM(M263:M264)</f>
        <v>65</v>
      </c>
      <c r="N262" s="57">
        <f>M262/$J262*100</f>
        <v>14.840182648401825</v>
      </c>
      <c r="O262" s="59">
        <f>SUM(O263:O264)</f>
        <v>330</v>
      </c>
      <c r="P262" s="57">
        <f>O262/$J262*100</f>
        <v>75.342465753424662</v>
      </c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</row>
    <row r="263" spans="1:34" s="15" customFormat="1" x14ac:dyDescent="0.25">
      <c r="A263" s="84" t="s">
        <v>95</v>
      </c>
      <c r="B263" s="84" t="s">
        <v>136</v>
      </c>
      <c r="C263" s="139" t="str">
        <f>DATA!C189</f>
        <v>1 (Hane)</v>
      </c>
      <c r="D263" s="84">
        <f>DATA!D189</f>
        <v>273</v>
      </c>
      <c r="E263" s="84">
        <f>DATA!E189</f>
        <v>225</v>
      </c>
      <c r="F263" s="84">
        <f>DATA!F189</f>
        <v>48</v>
      </c>
      <c r="G263" s="103">
        <f t="shared" ref="G263:G264" si="117">E263/D263*100</f>
        <v>82.417582417582409</v>
      </c>
      <c r="H263" s="84">
        <f>DATA!H189</f>
        <v>2</v>
      </c>
      <c r="I263" s="93">
        <f>DATA!I189</f>
        <v>1</v>
      </c>
      <c r="J263" s="84">
        <f>DATA!J189</f>
        <v>222</v>
      </c>
      <c r="K263" s="15">
        <f>DATA!K189</f>
        <v>26</v>
      </c>
      <c r="L263" s="38">
        <f>K263/J263*100</f>
        <v>11.711711711711711</v>
      </c>
      <c r="M263" s="77">
        <f>DATA!L189</f>
        <v>47</v>
      </c>
      <c r="N263" s="38">
        <f>M263/J263*100</f>
        <v>21.171171171171171</v>
      </c>
      <c r="O263" s="77">
        <f>DATA!M189</f>
        <v>149</v>
      </c>
      <c r="P263" s="38">
        <f>O263/J263*100</f>
        <v>67.117117117117118</v>
      </c>
    </row>
    <row r="264" spans="1:34" s="15" customFormat="1" x14ac:dyDescent="0.25">
      <c r="A264" s="84" t="s">
        <v>95</v>
      </c>
      <c r="B264" s="84" t="s">
        <v>136</v>
      </c>
      <c r="C264" s="139" t="str">
        <f>DATA!C190</f>
        <v>2 (Vaipaee)</v>
      </c>
      <c r="D264" s="84">
        <f>DATA!D190</f>
        <v>255</v>
      </c>
      <c r="E264" s="84">
        <f>DATA!E190</f>
        <v>217</v>
      </c>
      <c r="F264" s="84">
        <f>DATA!F190</f>
        <v>38</v>
      </c>
      <c r="G264" s="103">
        <f t="shared" si="117"/>
        <v>85.098039215686271</v>
      </c>
      <c r="H264" s="84">
        <f>DATA!H190</f>
        <v>1</v>
      </c>
      <c r="I264" s="93">
        <f>DATA!I190</f>
        <v>0</v>
      </c>
      <c r="J264" s="84">
        <f>DATA!J190</f>
        <v>216</v>
      </c>
      <c r="K264" s="15">
        <f>DATA!K190</f>
        <v>17</v>
      </c>
      <c r="L264" s="38">
        <f>K264/J264*100</f>
        <v>7.8703703703703702</v>
      </c>
      <c r="M264" s="77">
        <f>DATA!L190</f>
        <v>18</v>
      </c>
      <c r="N264" s="38">
        <f>M264/J264*100</f>
        <v>8.3333333333333321</v>
      </c>
      <c r="O264" s="77">
        <f>DATA!M190</f>
        <v>181</v>
      </c>
      <c r="P264" s="38">
        <f>O264/J264*100</f>
        <v>83.796296296296291</v>
      </c>
    </row>
    <row r="265" spans="1:34" x14ac:dyDescent="0.25">
      <c r="A265" s="11" t="s">
        <v>95</v>
      </c>
      <c r="B265" s="11" t="s">
        <v>66</v>
      </c>
      <c r="C265" s="26"/>
      <c r="D265" s="59">
        <f>SUM(D266:D271)</f>
        <v>1608</v>
      </c>
      <c r="E265" s="59">
        <f>SUM(E266:E271)</f>
        <v>1422</v>
      </c>
      <c r="F265" s="59">
        <f t="shared" si="112"/>
        <v>186</v>
      </c>
      <c r="G265" s="13">
        <f>E265/D265*100</f>
        <v>88.432835820895534</v>
      </c>
      <c r="H265" s="59">
        <f>SUM(H266:H271)</f>
        <v>4</v>
      </c>
      <c r="I265" s="59">
        <f>SUM(I266:I271)</f>
        <v>4</v>
      </c>
      <c r="J265" s="63">
        <f>SUM(J266:J271)</f>
        <v>1414</v>
      </c>
      <c r="K265" s="59">
        <f>SUM(K266:K271)</f>
        <v>154</v>
      </c>
      <c r="L265" s="57">
        <f>K265/$J265*100</f>
        <v>10.891089108910892</v>
      </c>
      <c r="M265" s="59">
        <f>SUM(M266:M271)</f>
        <v>649</v>
      </c>
      <c r="N265" s="57">
        <f>M265/$J265*100</f>
        <v>45.898161244695899</v>
      </c>
      <c r="O265" s="59">
        <f>SUM(O266:O271)</f>
        <v>611</v>
      </c>
      <c r="P265" s="57">
        <f>O265/$J265*100</f>
        <v>43.210749646393211</v>
      </c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</row>
    <row r="266" spans="1:34" s="15" customFormat="1" x14ac:dyDescent="0.25">
      <c r="A266" s="84" t="s">
        <v>95</v>
      </c>
      <c r="B266" s="84" t="s">
        <v>137</v>
      </c>
      <c r="C266" s="139" t="str">
        <f>DATA!C191</f>
        <v>1 (Hakahau)</v>
      </c>
      <c r="D266" s="84">
        <f>DATA!D191</f>
        <v>982</v>
      </c>
      <c r="E266" s="84">
        <f>DATA!E191</f>
        <v>888</v>
      </c>
      <c r="F266" s="84">
        <f>DATA!F191</f>
        <v>94</v>
      </c>
      <c r="G266" s="103">
        <f t="shared" ref="G266:G271" si="118">E266/D266*100</f>
        <v>90.427698574338095</v>
      </c>
      <c r="H266" s="84">
        <f>DATA!H191</f>
        <v>4</v>
      </c>
      <c r="I266" s="93">
        <f>DATA!I191</f>
        <v>4</v>
      </c>
      <c r="J266" s="84">
        <f>DATA!J191</f>
        <v>880</v>
      </c>
      <c r="K266" s="15">
        <f>DATA!K191</f>
        <v>98</v>
      </c>
      <c r="L266" s="38">
        <f t="shared" ref="L266:L271" si="119">K266/J266*100</f>
        <v>11.136363636363637</v>
      </c>
      <c r="M266" s="77">
        <f>DATA!L191</f>
        <v>384</v>
      </c>
      <c r="N266" s="38">
        <f>M266/J266*100</f>
        <v>43.636363636363633</v>
      </c>
      <c r="O266" s="77">
        <f>DATA!M191</f>
        <v>398</v>
      </c>
      <c r="P266" s="38">
        <f t="shared" ref="P266:P271" si="120">O266/J266*100</f>
        <v>45.227272727272727</v>
      </c>
    </row>
    <row r="267" spans="1:34" s="15" customFormat="1" x14ac:dyDescent="0.25">
      <c r="A267" s="84" t="s">
        <v>95</v>
      </c>
      <c r="B267" s="84" t="s">
        <v>137</v>
      </c>
      <c r="C267" s="139" t="str">
        <f>DATA!C192</f>
        <v>2 (Hakahetau)</v>
      </c>
      <c r="D267" s="84">
        <f>DATA!D192</f>
        <v>153</v>
      </c>
      <c r="E267" s="84">
        <f>DATA!E192</f>
        <v>134</v>
      </c>
      <c r="F267" s="84">
        <f>DATA!F192</f>
        <v>19</v>
      </c>
      <c r="G267" s="103">
        <f t="shared" si="118"/>
        <v>87.58169934640523</v>
      </c>
      <c r="H267" s="84">
        <f>DATA!H192</f>
        <v>0</v>
      </c>
      <c r="I267" s="93">
        <f>DATA!I192</f>
        <v>0</v>
      </c>
      <c r="J267" s="84">
        <f>DATA!J192</f>
        <v>134</v>
      </c>
      <c r="K267" s="15">
        <f>DATA!K192</f>
        <v>33</v>
      </c>
      <c r="L267" s="38">
        <f t="shared" si="119"/>
        <v>24.626865671641792</v>
      </c>
      <c r="M267" s="77">
        <f>DATA!L192</f>
        <v>52</v>
      </c>
      <c r="N267" s="38">
        <f>M267/J267*100</f>
        <v>38.805970149253731</v>
      </c>
      <c r="O267" s="77">
        <f>DATA!M192</f>
        <v>49</v>
      </c>
      <c r="P267" s="38">
        <f t="shared" si="120"/>
        <v>36.567164179104481</v>
      </c>
    </row>
    <row r="268" spans="1:34" s="15" customFormat="1" x14ac:dyDescent="0.25">
      <c r="A268" s="84" t="s">
        <v>95</v>
      </c>
      <c r="B268" s="84" t="s">
        <v>137</v>
      </c>
      <c r="C268" s="139" t="str">
        <f>DATA!C193</f>
        <v>3 (Haakuti)</v>
      </c>
      <c r="D268" s="84">
        <f>DATA!D193</f>
        <v>132</v>
      </c>
      <c r="E268" s="84">
        <f>DATA!E193</f>
        <v>109</v>
      </c>
      <c r="F268" s="84">
        <f>DATA!F193</f>
        <v>23</v>
      </c>
      <c r="G268" s="103">
        <f t="shared" si="118"/>
        <v>82.575757575757578</v>
      </c>
      <c r="H268" s="84">
        <f>DATA!H193</f>
        <v>0</v>
      </c>
      <c r="I268" s="93">
        <f>DATA!I193</f>
        <v>0</v>
      </c>
      <c r="J268" s="84">
        <f>DATA!J193</f>
        <v>109</v>
      </c>
      <c r="K268" s="15">
        <f>DATA!K193</f>
        <v>5</v>
      </c>
      <c r="L268" s="38">
        <f t="shared" si="119"/>
        <v>4.5871559633027523</v>
      </c>
      <c r="M268" s="77">
        <f>DATA!L193</f>
        <v>71</v>
      </c>
      <c r="N268" s="38">
        <f t="shared" ref="N268:N271" si="121">M268/J268*100</f>
        <v>65.137614678899084</v>
      </c>
      <c r="O268" s="77">
        <f>DATA!M193</f>
        <v>33</v>
      </c>
      <c r="P268" s="38">
        <f t="shared" si="120"/>
        <v>30.275229357798167</v>
      </c>
    </row>
    <row r="269" spans="1:34" s="15" customFormat="1" x14ac:dyDescent="0.25">
      <c r="A269" s="84" t="s">
        <v>95</v>
      </c>
      <c r="B269" s="84" t="s">
        <v>137</v>
      </c>
      <c r="C269" s="139" t="str">
        <f>DATA!C194</f>
        <v>4 (Hakamaii)</v>
      </c>
      <c r="D269" s="84">
        <f>DATA!D194</f>
        <v>135</v>
      </c>
      <c r="E269" s="84">
        <f>DATA!E194</f>
        <v>115</v>
      </c>
      <c r="F269" s="84">
        <f>DATA!F194</f>
        <v>20</v>
      </c>
      <c r="G269" s="103">
        <f t="shared" si="118"/>
        <v>85.18518518518519</v>
      </c>
      <c r="H269" s="84">
        <f>DATA!H194</f>
        <v>0</v>
      </c>
      <c r="I269" s="93">
        <f>DATA!I194</f>
        <v>0</v>
      </c>
      <c r="J269" s="84">
        <f>DATA!J194</f>
        <v>115</v>
      </c>
      <c r="K269" s="15">
        <f>DATA!K194</f>
        <v>6</v>
      </c>
      <c r="L269" s="38">
        <f t="shared" si="119"/>
        <v>5.2173913043478262</v>
      </c>
      <c r="M269" s="77">
        <f>DATA!L194</f>
        <v>74</v>
      </c>
      <c r="N269" s="38">
        <f t="shared" si="121"/>
        <v>64.347826086956516</v>
      </c>
      <c r="O269" s="77">
        <f>DATA!M194</f>
        <v>35</v>
      </c>
      <c r="P269" s="38">
        <f t="shared" si="120"/>
        <v>30.434782608695656</v>
      </c>
    </row>
    <row r="270" spans="1:34" s="15" customFormat="1" x14ac:dyDescent="0.25">
      <c r="A270" s="84" t="s">
        <v>95</v>
      </c>
      <c r="B270" s="84" t="s">
        <v>137</v>
      </c>
      <c r="C270" s="139" t="str">
        <f>DATA!C195</f>
        <v>5 (Hakatao)</v>
      </c>
      <c r="D270" s="84">
        <f>DATA!D195</f>
        <v>134</v>
      </c>
      <c r="E270" s="84">
        <f>DATA!E195</f>
        <v>113</v>
      </c>
      <c r="F270" s="84">
        <f>DATA!F195</f>
        <v>21</v>
      </c>
      <c r="G270" s="103">
        <f t="shared" si="118"/>
        <v>84.328358208955223</v>
      </c>
      <c r="H270" s="84">
        <f>DATA!H195</f>
        <v>0</v>
      </c>
      <c r="I270" s="93">
        <f>DATA!I195</f>
        <v>0</v>
      </c>
      <c r="J270" s="84">
        <f>DATA!J195</f>
        <v>113</v>
      </c>
      <c r="K270" s="15">
        <f>DATA!K195</f>
        <v>6</v>
      </c>
      <c r="L270" s="38">
        <f t="shared" si="119"/>
        <v>5.3097345132743365</v>
      </c>
      <c r="M270" s="77">
        <f>DATA!L195</f>
        <v>42</v>
      </c>
      <c r="N270" s="38">
        <f t="shared" si="121"/>
        <v>37.168141592920357</v>
      </c>
      <c r="O270" s="77">
        <f>DATA!M195</f>
        <v>65</v>
      </c>
      <c r="P270" s="38">
        <f t="shared" si="120"/>
        <v>57.522123893805308</v>
      </c>
    </row>
    <row r="271" spans="1:34" s="15" customFormat="1" x14ac:dyDescent="0.25">
      <c r="A271" s="84" t="s">
        <v>95</v>
      </c>
      <c r="B271" s="93" t="s">
        <v>137</v>
      </c>
      <c r="C271" s="139" t="str">
        <f>DATA!C196</f>
        <v>6 (Hohoi)</v>
      </c>
      <c r="D271" s="84">
        <f>DATA!D196</f>
        <v>72</v>
      </c>
      <c r="E271" s="84">
        <f>DATA!E196</f>
        <v>63</v>
      </c>
      <c r="F271" s="84">
        <f>DATA!F196</f>
        <v>9</v>
      </c>
      <c r="G271" s="103">
        <f t="shared" si="118"/>
        <v>87.5</v>
      </c>
      <c r="H271" s="84">
        <f>DATA!H196</f>
        <v>0</v>
      </c>
      <c r="I271" s="93">
        <f>DATA!I196</f>
        <v>0</v>
      </c>
      <c r="J271" s="84">
        <f>DATA!J196</f>
        <v>63</v>
      </c>
      <c r="K271" s="15">
        <f>DATA!K196</f>
        <v>6</v>
      </c>
      <c r="L271" s="38">
        <f t="shared" si="119"/>
        <v>9.5238095238095237</v>
      </c>
      <c r="M271" s="77">
        <f>DATA!L196</f>
        <v>26</v>
      </c>
      <c r="N271" s="38">
        <f t="shared" si="121"/>
        <v>41.269841269841265</v>
      </c>
      <c r="O271" s="77">
        <f>DATA!M196</f>
        <v>31</v>
      </c>
      <c r="P271" s="38">
        <f t="shared" si="120"/>
        <v>49.206349206349202</v>
      </c>
    </row>
    <row r="272" spans="1:34" x14ac:dyDescent="0.25">
      <c r="A272" s="11" t="s">
        <v>96</v>
      </c>
      <c r="B272" s="11" t="s">
        <v>67</v>
      </c>
      <c r="C272" s="26"/>
      <c r="D272" s="59">
        <f>SUM(D273:D276)</f>
        <v>893</v>
      </c>
      <c r="E272" s="59">
        <f>SUM(E273:E276)</f>
        <v>601</v>
      </c>
      <c r="F272" s="59">
        <f>D272-E272</f>
        <v>292</v>
      </c>
      <c r="G272" s="13">
        <f>E272/D272*100</f>
        <v>67.301231802911531</v>
      </c>
      <c r="H272" s="59">
        <f>SUM(H273:H276)</f>
        <v>2</v>
      </c>
      <c r="I272" s="59">
        <f>SUM(I273:I276)</f>
        <v>2</v>
      </c>
      <c r="J272" s="63">
        <f>SUM(J273:J276)</f>
        <v>597</v>
      </c>
      <c r="K272" s="59">
        <f>SUM(K273:K276)</f>
        <v>236</v>
      </c>
      <c r="L272" s="57">
        <f>K272/$J272*100</f>
        <v>39.530988274706871</v>
      </c>
      <c r="M272" s="59">
        <f>SUM(M273:M276)</f>
        <v>128</v>
      </c>
      <c r="N272" s="57">
        <f>M272/$J272*100</f>
        <v>21.440536013400337</v>
      </c>
      <c r="O272" s="59">
        <f>SUM(O273:O276)</f>
        <v>233</v>
      </c>
      <c r="P272" s="57">
        <f>O272/$J272*100</f>
        <v>39.028475711892796</v>
      </c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</row>
    <row r="273" spans="1:34" s="15" customFormat="1" x14ac:dyDescent="0.25">
      <c r="A273" s="84" t="s">
        <v>96</v>
      </c>
      <c r="B273" s="84" t="s">
        <v>138</v>
      </c>
      <c r="C273" s="139" t="str">
        <f>DATA!C124</f>
        <v>1 (Rairua)</v>
      </c>
      <c r="D273" s="84">
        <f>DATA!D124</f>
        <v>225</v>
      </c>
      <c r="E273" s="84">
        <f>DATA!E124</f>
        <v>166</v>
      </c>
      <c r="F273" s="84">
        <f>DATA!F124</f>
        <v>59</v>
      </c>
      <c r="G273" s="103">
        <f t="shared" ref="G273:G276" si="122">E273/D273*100</f>
        <v>73.777777777777771</v>
      </c>
      <c r="H273" s="84">
        <f>DATA!H124</f>
        <v>1</v>
      </c>
      <c r="I273" s="93">
        <f>DATA!I124</f>
        <v>1</v>
      </c>
      <c r="J273" s="84">
        <f>DATA!J124</f>
        <v>164</v>
      </c>
      <c r="K273" s="15">
        <f>DATA!K124</f>
        <v>58</v>
      </c>
      <c r="L273" s="38">
        <f>K273/J273*100</f>
        <v>35.365853658536587</v>
      </c>
      <c r="M273" s="77">
        <f>DATA!L124</f>
        <v>37</v>
      </c>
      <c r="N273" s="38">
        <f>M273/J273*100</f>
        <v>22.560975609756099</v>
      </c>
      <c r="O273" s="77">
        <f>DATA!M124</f>
        <v>69</v>
      </c>
      <c r="P273" s="38">
        <f>O273/J273*100</f>
        <v>42.073170731707314</v>
      </c>
    </row>
    <row r="274" spans="1:34" s="15" customFormat="1" x14ac:dyDescent="0.25">
      <c r="A274" s="84" t="s">
        <v>96</v>
      </c>
      <c r="B274" s="84" t="s">
        <v>138</v>
      </c>
      <c r="C274" s="139" t="str">
        <f>DATA!C125</f>
        <v>2 (Mahanatoa)</v>
      </c>
      <c r="D274" s="84">
        <f>DATA!D125</f>
        <v>140</v>
      </c>
      <c r="E274" s="84">
        <f>DATA!E125</f>
        <v>105</v>
      </c>
      <c r="F274" s="84">
        <f>DATA!F125</f>
        <v>35</v>
      </c>
      <c r="G274" s="103">
        <f t="shared" si="122"/>
        <v>75</v>
      </c>
      <c r="H274" s="84">
        <f>DATA!H125</f>
        <v>0</v>
      </c>
      <c r="I274" s="93">
        <f>DATA!I125</f>
        <v>0</v>
      </c>
      <c r="J274" s="84">
        <f>DATA!J125</f>
        <v>105</v>
      </c>
      <c r="K274" s="15">
        <f>DATA!K125</f>
        <v>36</v>
      </c>
      <c r="L274" s="38">
        <f>K274/J274*100</f>
        <v>34.285714285714285</v>
      </c>
      <c r="M274" s="77">
        <f>DATA!L125</f>
        <v>34</v>
      </c>
      <c r="N274" s="38">
        <f>M274/J274*100</f>
        <v>32.38095238095238</v>
      </c>
      <c r="O274" s="77">
        <f>DATA!M125</f>
        <v>35</v>
      </c>
      <c r="P274" s="38">
        <f>O274/J274*100</f>
        <v>33.333333333333329</v>
      </c>
    </row>
    <row r="275" spans="1:34" s="15" customFormat="1" x14ac:dyDescent="0.25">
      <c r="A275" s="84" t="s">
        <v>96</v>
      </c>
      <c r="B275" s="84" t="s">
        <v>138</v>
      </c>
      <c r="C275" s="139" t="str">
        <f>DATA!C126</f>
        <v>3 (Anatonu)</v>
      </c>
      <c r="D275" s="84">
        <f>DATA!D126</f>
        <v>287</v>
      </c>
      <c r="E275" s="84">
        <f>DATA!E126</f>
        <v>177</v>
      </c>
      <c r="F275" s="84">
        <f>DATA!F126</f>
        <v>110</v>
      </c>
      <c r="G275" s="103">
        <f t="shared" si="122"/>
        <v>61.672473867595826</v>
      </c>
      <c r="H275" s="84">
        <f>DATA!H126</f>
        <v>1</v>
      </c>
      <c r="I275" s="93">
        <f>DATA!I126</f>
        <v>1</v>
      </c>
      <c r="J275" s="84">
        <f>DATA!J126</f>
        <v>175</v>
      </c>
      <c r="K275" s="15">
        <f>DATA!K126</f>
        <v>85</v>
      </c>
      <c r="L275" s="38">
        <f>K275/J275*100</f>
        <v>48.571428571428569</v>
      </c>
      <c r="M275" s="77">
        <f>DATA!L126</f>
        <v>23</v>
      </c>
      <c r="N275" s="38">
        <f>M275/J275*100</f>
        <v>13.142857142857142</v>
      </c>
      <c r="O275" s="77">
        <f>DATA!M126</f>
        <v>67</v>
      </c>
      <c r="P275" s="38">
        <f>O275/J275*100</f>
        <v>38.285714285714285</v>
      </c>
    </row>
    <row r="276" spans="1:34" s="15" customFormat="1" x14ac:dyDescent="0.25">
      <c r="A276" s="84" t="s">
        <v>96</v>
      </c>
      <c r="B276" s="84" t="s">
        <v>138</v>
      </c>
      <c r="C276" s="139" t="str">
        <f>DATA!C127</f>
        <v>4 (Vaiuru)</v>
      </c>
      <c r="D276" s="84">
        <f>DATA!D127</f>
        <v>241</v>
      </c>
      <c r="E276" s="84">
        <f>DATA!E127</f>
        <v>153</v>
      </c>
      <c r="F276" s="84">
        <f>DATA!F127</f>
        <v>88</v>
      </c>
      <c r="G276" s="103">
        <f t="shared" si="122"/>
        <v>63.485477178423231</v>
      </c>
      <c r="H276" s="84">
        <f>DATA!H127</f>
        <v>0</v>
      </c>
      <c r="I276" s="93">
        <f>DATA!I127</f>
        <v>0</v>
      </c>
      <c r="J276" s="84">
        <f>DATA!J127</f>
        <v>153</v>
      </c>
      <c r="K276" s="15">
        <f>DATA!K127</f>
        <v>57</v>
      </c>
      <c r="L276" s="38">
        <f>K276/J276*100</f>
        <v>37.254901960784316</v>
      </c>
      <c r="M276" s="77">
        <f>DATA!L127</f>
        <v>34</v>
      </c>
      <c r="N276" s="38">
        <f>M276/J276*100</f>
        <v>22.222222222222221</v>
      </c>
      <c r="O276" s="77">
        <f>DATA!M127</f>
        <v>62</v>
      </c>
      <c r="P276" s="38">
        <f>O276/J276*100</f>
        <v>40.522875816993462</v>
      </c>
    </row>
    <row r="277" spans="1:34" x14ac:dyDescent="0.25">
      <c r="A277" s="11" t="s">
        <v>96</v>
      </c>
      <c r="B277" s="11" t="s">
        <v>68</v>
      </c>
      <c r="C277" s="26"/>
      <c r="D277" s="59">
        <f>D278</f>
        <v>416</v>
      </c>
      <c r="E277" s="59">
        <f>E278</f>
        <v>391</v>
      </c>
      <c r="F277" s="59">
        <f t="shared" si="112"/>
        <v>25</v>
      </c>
      <c r="G277" s="13">
        <f>E277/D277*100</f>
        <v>93.990384615384613</v>
      </c>
      <c r="H277" s="59">
        <f t="shared" ref="H277:I277" si="123">H278</f>
        <v>0</v>
      </c>
      <c r="I277" s="59">
        <f t="shared" si="123"/>
        <v>1</v>
      </c>
      <c r="J277" s="63">
        <f>J278</f>
        <v>390</v>
      </c>
      <c r="K277" s="59">
        <f>SUM(K278)</f>
        <v>3</v>
      </c>
      <c r="L277" s="57">
        <f>K277/$J277*100</f>
        <v>0.76923076923076927</v>
      </c>
      <c r="M277" s="59">
        <f>SUM(M278)</f>
        <v>289</v>
      </c>
      <c r="N277" s="57">
        <f>M277/$J277*100</f>
        <v>74.102564102564102</v>
      </c>
      <c r="O277" s="59">
        <f>SUM(O278)</f>
        <v>98</v>
      </c>
      <c r="P277" s="57">
        <f>O277/$J277*100</f>
        <v>25.128205128205128</v>
      </c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</row>
    <row r="278" spans="1:34" s="15" customFormat="1" x14ac:dyDescent="0.25">
      <c r="A278" s="84" t="s">
        <v>96</v>
      </c>
      <c r="B278" s="84" t="s">
        <v>139</v>
      </c>
      <c r="C278" s="139" t="str">
        <f>DATA!C128</f>
        <v>1 (Ahurei)</v>
      </c>
      <c r="D278" s="84">
        <f>DATA!D128</f>
        <v>416</v>
      </c>
      <c r="E278" s="84">
        <f>DATA!E128</f>
        <v>391</v>
      </c>
      <c r="F278" s="84">
        <f>DATA!F128</f>
        <v>25</v>
      </c>
      <c r="G278" s="103">
        <f>E278/D278*100</f>
        <v>93.990384615384613</v>
      </c>
      <c r="H278" s="84">
        <f>DATA!H128</f>
        <v>0</v>
      </c>
      <c r="I278" s="93">
        <f>DATA!I128</f>
        <v>1</v>
      </c>
      <c r="J278" s="84">
        <f>DATA!J128</f>
        <v>390</v>
      </c>
      <c r="K278" s="15">
        <f>DATA!K128</f>
        <v>3</v>
      </c>
      <c r="L278" s="38">
        <f>K278/J278*100</f>
        <v>0.76923076923076927</v>
      </c>
      <c r="M278" s="77">
        <f>DATA!L128</f>
        <v>289</v>
      </c>
      <c r="N278" s="38">
        <f>M278/J278*100</f>
        <v>74.102564102564102</v>
      </c>
      <c r="O278" s="77">
        <f>DATA!M128</f>
        <v>98</v>
      </c>
      <c r="P278" s="38">
        <f>O278/J278*100</f>
        <v>25.128205128205128</v>
      </c>
    </row>
    <row r="279" spans="1:34" x14ac:dyDescent="0.25">
      <c r="A279" s="11" t="s">
        <v>96</v>
      </c>
      <c r="B279" s="11" t="s">
        <v>69</v>
      </c>
      <c r="C279" s="26"/>
      <c r="D279" s="59">
        <f>SUM(D280:D282)</f>
        <v>689</v>
      </c>
      <c r="E279" s="59">
        <f>SUM(E280:E282)</f>
        <v>592</v>
      </c>
      <c r="F279" s="59">
        <f t="shared" si="112"/>
        <v>97</v>
      </c>
      <c r="G279" s="13">
        <f>E279/D279*100</f>
        <v>85.921625544267059</v>
      </c>
      <c r="H279" s="59">
        <f t="shared" ref="H279" si="124">SUM(H280:H282)</f>
        <v>1</v>
      </c>
      <c r="I279" s="59">
        <f>SUM(I280:I282)</f>
        <v>2</v>
      </c>
      <c r="J279" s="63">
        <f>SUM(J280:J282)</f>
        <v>589</v>
      </c>
      <c r="K279" s="59">
        <f>SUM(K280:K282)</f>
        <v>142</v>
      </c>
      <c r="L279" s="57">
        <f>K279/$J279*100</f>
        <v>24.108658743633278</v>
      </c>
      <c r="M279" s="59">
        <f>SUM(M280:M282)</f>
        <v>163</v>
      </c>
      <c r="N279" s="57">
        <f>M279/$J279*100</f>
        <v>27.67402376910017</v>
      </c>
      <c r="O279" s="59">
        <f>SUM(O280:O282)</f>
        <v>284</v>
      </c>
      <c r="P279" s="57">
        <f>O279/$J279*100</f>
        <v>48.217317487266556</v>
      </c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</row>
    <row r="280" spans="1:34" s="15" customFormat="1" x14ac:dyDescent="0.25">
      <c r="A280" s="84" t="s">
        <v>96</v>
      </c>
      <c r="B280" s="84" t="s">
        <v>140</v>
      </c>
      <c r="C280" s="139" t="str">
        <f>DATA!C129</f>
        <v>1 (Amaru)</v>
      </c>
      <c r="D280" s="84">
        <f>DATA!D129</f>
        <v>238</v>
      </c>
      <c r="E280" s="84">
        <f>DATA!E129</f>
        <v>210</v>
      </c>
      <c r="F280" s="84">
        <f>DATA!F129</f>
        <v>28</v>
      </c>
      <c r="G280" s="103">
        <f t="shared" ref="G280:G282" si="125">E280/D280*100</f>
        <v>88.235294117647058</v>
      </c>
      <c r="H280" s="84">
        <f>DATA!H129</f>
        <v>1</v>
      </c>
      <c r="I280" s="93">
        <f>DATA!I129</f>
        <v>0</v>
      </c>
      <c r="J280" s="84">
        <f>DATA!J129</f>
        <v>209</v>
      </c>
      <c r="K280" s="15">
        <f>DATA!K129</f>
        <v>37</v>
      </c>
      <c r="L280" s="38">
        <f>K280/J280*100</f>
        <v>17.703349282296653</v>
      </c>
      <c r="M280" s="77">
        <f>DATA!L129</f>
        <v>69</v>
      </c>
      <c r="N280" s="38">
        <f>M280/J280*100</f>
        <v>33.014354066985646</v>
      </c>
      <c r="O280" s="77">
        <f>DATA!M129</f>
        <v>103</v>
      </c>
      <c r="P280" s="38">
        <f>O280/J280*100</f>
        <v>49.282296650717704</v>
      </c>
    </row>
    <row r="281" spans="1:34" s="15" customFormat="1" x14ac:dyDescent="0.25">
      <c r="A281" s="84" t="s">
        <v>96</v>
      </c>
      <c r="B281" s="84" t="s">
        <v>140</v>
      </c>
      <c r="C281" s="139" t="str">
        <f>DATA!C130</f>
        <v>2 (Mutuaura)</v>
      </c>
      <c r="D281" s="84">
        <f>DATA!D130</f>
        <v>265</v>
      </c>
      <c r="E281" s="84">
        <f>DATA!E130</f>
        <v>222</v>
      </c>
      <c r="F281" s="84">
        <f>DATA!F130</f>
        <v>43</v>
      </c>
      <c r="G281" s="103">
        <f t="shared" si="125"/>
        <v>83.773584905660385</v>
      </c>
      <c r="H281" s="84">
        <f>DATA!H130</f>
        <v>0</v>
      </c>
      <c r="I281" s="93">
        <f>DATA!I130</f>
        <v>2</v>
      </c>
      <c r="J281" s="84">
        <f>DATA!J130</f>
        <v>220</v>
      </c>
      <c r="K281" s="15">
        <f>DATA!K130</f>
        <v>76</v>
      </c>
      <c r="L281" s="38">
        <f>K281/J281*100</f>
        <v>34.545454545454547</v>
      </c>
      <c r="M281" s="77">
        <f>DATA!L130</f>
        <v>41</v>
      </c>
      <c r="N281" s="38">
        <f>M281/J281*100</f>
        <v>18.636363636363637</v>
      </c>
      <c r="O281" s="77">
        <f>DATA!M130</f>
        <v>103</v>
      </c>
      <c r="P281" s="38">
        <f>O281/J281*100</f>
        <v>46.81818181818182</v>
      </c>
    </row>
    <row r="282" spans="1:34" s="15" customFormat="1" x14ac:dyDescent="0.25">
      <c r="A282" s="84" t="s">
        <v>96</v>
      </c>
      <c r="B282" s="84" t="s">
        <v>140</v>
      </c>
      <c r="C282" s="139" t="str">
        <f>DATA!C131</f>
        <v>3 (Anapoto)</v>
      </c>
      <c r="D282" s="84">
        <f>DATA!D131</f>
        <v>186</v>
      </c>
      <c r="E282" s="84">
        <f>DATA!E131</f>
        <v>160</v>
      </c>
      <c r="F282" s="84">
        <f>DATA!F131</f>
        <v>26</v>
      </c>
      <c r="G282" s="103">
        <f t="shared" si="125"/>
        <v>86.021505376344081</v>
      </c>
      <c r="H282" s="84">
        <f>DATA!H131</f>
        <v>0</v>
      </c>
      <c r="I282" s="93">
        <f>DATA!I131</f>
        <v>0</v>
      </c>
      <c r="J282" s="84">
        <f>DATA!J131</f>
        <v>160</v>
      </c>
      <c r="K282" s="15">
        <f>DATA!K131</f>
        <v>29</v>
      </c>
      <c r="L282" s="38">
        <f>K282/J282*100</f>
        <v>18.125</v>
      </c>
      <c r="M282" s="77">
        <f>DATA!L131</f>
        <v>53</v>
      </c>
      <c r="N282" s="38">
        <f>M282/J282*100</f>
        <v>33.125</v>
      </c>
      <c r="O282" s="77">
        <f>DATA!M131</f>
        <v>78</v>
      </c>
      <c r="P282" s="38">
        <f>O282/J282*100</f>
        <v>48.75</v>
      </c>
    </row>
    <row r="283" spans="1:34" x14ac:dyDescent="0.25">
      <c r="A283" s="11" t="s">
        <v>96</v>
      </c>
      <c r="B283" s="11" t="s">
        <v>70</v>
      </c>
      <c r="C283" s="26"/>
      <c r="D283" s="59">
        <f>SUM(D284:D286)</f>
        <v>2033</v>
      </c>
      <c r="E283" s="59">
        <f>SUM(E284:E286)</f>
        <v>1655</v>
      </c>
      <c r="F283" s="59">
        <f t="shared" si="112"/>
        <v>378</v>
      </c>
      <c r="G283" s="13">
        <f>E283/D283*100</f>
        <v>81.406787998032456</v>
      </c>
      <c r="H283" s="59">
        <f t="shared" ref="H283" si="126">SUM(H284:H286)</f>
        <v>0</v>
      </c>
      <c r="I283" s="59">
        <f>SUM(I284:I286)</f>
        <v>19</v>
      </c>
      <c r="J283" s="63">
        <f>SUM(J284:J286)</f>
        <v>1636</v>
      </c>
      <c r="K283" s="59">
        <f>SUM(K284:K286)</f>
        <v>131</v>
      </c>
      <c r="L283" s="57">
        <f>K283/$J283*100</f>
        <v>8.0073349633251834</v>
      </c>
      <c r="M283" s="59">
        <f>SUM(M284:M286)</f>
        <v>548</v>
      </c>
      <c r="N283" s="57">
        <f>M283/$J283*100</f>
        <v>33.496332518337404</v>
      </c>
      <c r="O283" s="59">
        <f>SUM(O284:O286)</f>
        <v>957</v>
      </c>
      <c r="P283" s="57">
        <f>O283/$J283*100</f>
        <v>58.496332518337411</v>
      </c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</row>
    <row r="284" spans="1:34" s="15" customFormat="1" x14ac:dyDescent="0.25">
      <c r="A284" s="84" t="s">
        <v>96</v>
      </c>
      <c r="B284" s="84" t="s">
        <v>141</v>
      </c>
      <c r="C284" s="139" t="str">
        <f>DATA!C132</f>
        <v>1 (Moerai)</v>
      </c>
      <c r="D284" s="84">
        <f>DATA!D132</f>
        <v>1000</v>
      </c>
      <c r="E284" s="84">
        <f>DATA!E132</f>
        <v>836</v>
      </c>
      <c r="F284" s="84">
        <f>DATA!F132</f>
        <v>164</v>
      </c>
      <c r="G284" s="103">
        <f t="shared" ref="G284:G286" si="127">E284/D284*100</f>
        <v>83.6</v>
      </c>
      <c r="H284" s="84">
        <f>DATA!H132</f>
        <v>0</v>
      </c>
      <c r="I284" s="93">
        <f>DATA!I132</f>
        <v>4</v>
      </c>
      <c r="J284" s="84">
        <f>DATA!J132</f>
        <v>832</v>
      </c>
      <c r="K284" s="15">
        <f>DATA!K132</f>
        <v>60</v>
      </c>
      <c r="L284" s="38">
        <f>K284/J284*100</f>
        <v>7.2115384615384608</v>
      </c>
      <c r="M284" s="77">
        <f>DATA!L132</f>
        <v>293</v>
      </c>
      <c r="N284" s="38">
        <f>M284/J284*100</f>
        <v>35.216346153846153</v>
      </c>
      <c r="O284" s="77">
        <f>DATA!M132</f>
        <v>479</v>
      </c>
      <c r="P284" s="38">
        <f>O284/J284*100</f>
        <v>57.572115384615387</v>
      </c>
    </row>
    <row r="285" spans="1:34" s="15" customFormat="1" x14ac:dyDescent="0.25">
      <c r="A285" s="84" t="s">
        <v>96</v>
      </c>
      <c r="B285" s="84" t="s">
        <v>141</v>
      </c>
      <c r="C285" s="139" t="str">
        <f>DATA!C133</f>
        <v>2 (Avera)</v>
      </c>
      <c r="D285" s="84">
        <f>DATA!D133</f>
        <v>655</v>
      </c>
      <c r="E285" s="84">
        <f>DATA!E133</f>
        <v>531</v>
      </c>
      <c r="F285" s="84">
        <f>DATA!F133</f>
        <v>124</v>
      </c>
      <c r="G285" s="103">
        <f t="shared" si="127"/>
        <v>81.068702290076331</v>
      </c>
      <c r="H285" s="84">
        <f>DATA!H133</f>
        <v>0</v>
      </c>
      <c r="I285" s="93">
        <f>DATA!I133</f>
        <v>3</v>
      </c>
      <c r="J285" s="84">
        <f>DATA!J133</f>
        <v>528</v>
      </c>
      <c r="K285" s="15">
        <f>DATA!K133</f>
        <v>53</v>
      </c>
      <c r="L285" s="38">
        <f>K285/J285*100</f>
        <v>10.037878787878787</v>
      </c>
      <c r="M285" s="77">
        <f>DATA!L133</f>
        <v>169</v>
      </c>
      <c r="N285" s="38">
        <f>M285/J285*100</f>
        <v>32.007575757575758</v>
      </c>
      <c r="O285" s="77">
        <f>DATA!M133</f>
        <v>306</v>
      </c>
      <c r="P285" s="38">
        <f>O285/J285*100</f>
        <v>57.95454545454546</v>
      </c>
    </row>
    <row r="286" spans="1:34" s="15" customFormat="1" x14ac:dyDescent="0.25">
      <c r="A286" s="84" t="s">
        <v>96</v>
      </c>
      <c r="B286" s="84" t="s">
        <v>141</v>
      </c>
      <c r="C286" s="139" t="str">
        <f>DATA!C134</f>
        <v>3 (Hauti)</v>
      </c>
      <c r="D286" s="84">
        <f>DATA!D134</f>
        <v>378</v>
      </c>
      <c r="E286" s="84">
        <f>DATA!E134</f>
        <v>288</v>
      </c>
      <c r="F286" s="84">
        <f>DATA!F134</f>
        <v>90</v>
      </c>
      <c r="G286" s="103">
        <f t="shared" si="127"/>
        <v>76.19047619047619</v>
      </c>
      <c r="H286" s="84">
        <f>DATA!H134</f>
        <v>0</v>
      </c>
      <c r="I286" s="93">
        <f>DATA!I134</f>
        <v>12</v>
      </c>
      <c r="J286" s="84">
        <f>DATA!J134</f>
        <v>276</v>
      </c>
      <c r="K286" s="15">
        <f>DATA!K134</f>
        <v>18</v>
      </c>
      <c r="L286" s="38">
        <f>K286/J286*100</f>
        <v>6.5217391304347823</v>
      </c>
      <c r="M286" s="77">
        <f>DATA!L134</f>
        <v>86</v>
      </c>
      <c r="N286" s="38">
        <f>M286/J286*100</f>
        <v>31.159420289855071</v>
      </c>
      <c r="O286" s="77">
        <f>DATA!M134</f>
        <v>172</v>
      </c>
      <c r="P286" s="38">
        <f>O286/J286*100</f>
        <v>62.318840579710141</v>
      </c>
    </row>
    <row r="287" spans="1:34" x14ac:dyDescent="0.25">
      <c r="A287" s="11" t="s">
        <v>96</v>
      </c>
      <c r="B287" s="11" t="s">
        <v>71</v>
      </c>
      <c r="C287" s="26"/>
      <c r="D287" s="59">
        <f>SUM(D288:D290)</f>
        <v>1701</v>
      </c>
      <c r="E287" s="59">
        <f>SUM(E288:E290)</f>
        <v>1401</v>
      </c>
      <c r="F287" s="59">
        <f t="shared" si="112"/>
        <v>300</v>
      </c>
      <c r="G287" s="13">
        <f>E287/D287*100</f>
        <v>82.363315696649025</v>
      </c>
      <c r="H287" s="59">
        <f t="shared" ref="H287" si="128">SUM(H288:H290)</f>
        <v>8</v>
      </c>
      <c r="I287" s="59">
        <f>SUM(I288:I290)</f>
        <v>6</v>
      </c>
      <c r="J287" s="63">
        <f>SUM(J288:J290)</f>
        <v>1387</v>
      </c>
      <c r="K287" s="59">
        <f>SUM(K288:K290)</f>
        <v>242</v>
      </c>
      <c r="L287" s="57">
        <f>K287/$J287*100</f>
        <v>17.447728911319395</v>
      </c>
      <c r="M287" s="59">
        <f>SUM(M288:M290)</f>
        <v>701</v>
      </c>
      <c r="N287" s="57">
        <f>M287/$J287*100</f>
        <v>50.5407354001442</v>
      </c>
      <c r="O287" s="59">
        <f>SUM(O288:O290)</f>
        <v>444</v>
      </c>
      <c r="P287" s="57">
        <f>O287/$J287*100</f>
        <v>32.011535688536405</v>
      </c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</row>
    <row r="288" spans="1:34" s="15" customFormat="1" x14ac:dyDescent="0.25">
      <c r="A288" s="84" t="s">
        <v>96</v>
      </c>
      <c r="B288" s="84" t="s">
        <v>142</v>
      </c>
      <c r="C288" s="139" t="str">
        <f>DATA!C135</f>
        <v>1 (Mataura)</v>
      </c>
      <c r="D288" s="84">
        <f>DATA!D135</f>
        <v>791</v>
      </c>
      <c r="E288" s="84">
        <f>DATA!E135</f>
        <v>646</v>
      </c>
      <c r="F288" s="84">
        <f>DATA!F135</f>
        <v>145</v>
      </c>
      <c r="G288" s="103">
        <f t="shared" ref="G288:G290" si="129">E288/D288*100</f>
        <v>81.66877370417194</v>
      </c>
      <c r="H288" s="84">
        <f>DATA!H135</f>
        <v>3</v>
      </c>
      <c r="I288" s="93">
        <f>DATA!I135</f>
        <v>1</v>
      </c>
      <c r="J288" s="84">
        <f>DATA!J135</f>
        <v>642</v>
      </c>
      <c r="K288" s="15">
        <f>DATA!K135</f>
        <v>129</v>
      </c>
      <c r="L288" s="38">
        <f>K288/J288*100</f>
        <v>20.093457943925234</v>
      </c>
      <c r="M288" s="77">
        <f>DATA!L135</f>
        <v>323</v>
      </c>
      <c r="N288" s="38">
        <f>M288/J288*100</f>
        <v>50.311526479750782</v>
      </c>
      <c r="O288" s="77">
        <f>DATA!M135</f>
        <v>190</v>
      </c>
      <c r="P288" s="38">
        <f>O288/J288*100</f>
        <v>29.595015576323984</v>
      </c>
    </row>
    <row r="289" spans="1:34" s="15" customFormat="1" x14ac:dyDescent="0.25">
      <c r="A289" s="84" t="s">
        <v>96</v>
      </c>
      <c r="B289" s="84" t="s">
        <v>142</v>
      </c>
      <c r="C289" s="139" t="str">
        <f>DATA!C136</f>
        <v>2 (Taahuaia)</v>
      </c>
      <c r="D289" s="84">
        <f>DATA!D136</f>
        <v>431</v>
      </c>
      <c r="E289" s="84">
        <f>DATA!E136</f>
        <v>362</v>
      </c>
      <c r="F289" s="84">
        <f>DATA!F136</f>
        <v>69</v>
      </c>
      <c r="G289" s="103">
        <f t="shared" si="129"/>
        <v>83.990719257540604</v>
      </c>
      <c r="H289" s="84">
        <f>DATA!H136</f>
        <v>4</v>
      </c>
      <c r="I289" s="84">
        <f>DATA!I136</f>
        <v>1</v>
      </c>
      <c r="J289" s="84">
        <f>DATA!J136</f>
        <v>357</v>
      </c>
      <c r="K289" s="15">
        <f>DATA!K136</f>
        <v>42</v>
      </c>
      <c r="L289" s="38">
        <f>K289/J289*100</f>
        <v>11.76470588235294</v>
      </c>
      <c r="M289" s="77">
        <f>DATA!L136</f>
        <v>209</v>
      </c>
      <c r="N289" s="38">
        <f>M289/J289*100</f>
        <v>58.543417366946784</v>
      </c>
      <c r="O289" s="77">
        <f>DATA!M136</f>
        <v>106</v>
      </c>
      <c r="P289" s="38">
        <f>O289/J289*100</f>
        <v>29.691876750700281</v>
      </c>
    </row>
    <row r="290" spans="1:34" s="15" customFormat="1" x14ac:dyDescent="0.25">
      <c r="A290" s="84" t="s">
        <v>96</v>
      </c>
      <c r="B290" s="84" t="s">
        <v>142</v>
      </c>
      <c r="C290" s="139" t="str">
        <f>DATA!C137</f>
        <v>3 (Mahu)</v>
      </c>
      <c r="D290" s="84">
        <f>DATA!D137</f>
        <v>479</v>
      </c>
      <c r="E290" s="84">
        <f>DATA!E137</f>
        <v>393</v>
      </c>
      <c r="F290" s="84">
        <f>DATA!F137</f>
        <v>86</v>
      </c>
      <c r="G290" s="103">
        <f t="shared" si="129"/>
        <v>82.045929018789138</v>
      </c>
      <c r="H290" s="84">
        <f>DATA!H137</f>
        <v>1</v>
      </c>
      <c r="I290" s="84">
        <f>DATA!I137</f>
        <v>4</v>
      </c>
      <c r="J290" s="84">
        <f>DATA!J137</f>
        <v>388</v>
      </c>
      <c r="K290" s="15">
        <f>DATA!K137</f>
        <v>71</v>
      </c>
      <c r="L290" s="38">
        <f>K290/J290*100</f>
        <v>18.298969072164947</v>
      </c>
      <c r="M290" s="77">
        <f>DATA!L137</f>
        <v>169</v>
      </c>
      <c r="N290" s="38">
        <f>M290/J290*100</f>
        <v>43.556701030927833</v>
      </c>
      <c r="O290" s="77">
        <f>DATA!M137</f>
        <v>148</v>
      </c>
      <c r="P290" s="38">
        <f>O290/J290*100</f>
        <v>38.144329896907216</v>
      </c>
    </row>
    <row r="291" spans="1:34" x14ac:dyDescent="0.25">
      <c r="D291" s="60"/>
      <c r="E291" s="60"/>
      <c r="F291" s="60"/>
      <c r="H291" s="60"/>
      <c r="I291" s="60"/>
      <c r="J291" s="72"/>
      <c r="K291" s="72"/>
      <c r="L291" s="5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</row>
    <row r="292" spans="1:34" ht="48.75" customHeight="1" x14ac:dyDescent="0.25">
      <c r="D292" s="60"/>
      <c r="E292" s="60"/>
      <c r="F292" s="60"/>
      <c r="H292" s="60"/>
      <c r="I292" s="60"/>
      <c r="J292" s="60"/>
      <c r="K292" s="161" t="str">
        <f>K4</f>
        <v>TAVINI HUIRAATIRA</v>
      </c>
      <c r="L292" s="161"/>
      <c r="M292" s="161" t="str">
        <f t="shared" ref="M292" si="130">M4</f>
        <v>TAHOERAA HUIRAATIRA</v>
      </c>
      <c r="N292" s="161"/>
      <c r="O292" s="161" t="str">
        <f t="shared" ref="O292" si="131">O4</f>
        <v>TAPURA HUIRAATIRA</v>
      </c>
      <c r="P292" s="161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</row>
    <row r="293" spans="1:34" ht="30" x14ac:dyDescent="0.25">
      <c r="A293" s="147"/>
      <c r="B293" s="130" t="str">
        <f>'par communes'!B66</f>
        <v>Nb de Communes</v>
      </c>
      <c r="C293" s="131" t="str">
        <f>'par communes'!C66</f>
        <v>Nb. bureaux de vote</v>
      </c>
      <c r="D293" s="132" t="str">
        <f>'par communes'!D66</f>
        <v xml:space="preserve"> Nb. inscrits</v>
      </c>
      <c r="E293" s="132" t="str">
        <f>'par communes'!E66</f>
        <v>Nb. Votants</v>
      </c>
      <c r="F293" s="132" t="str">
        <f>'par communes'!F66</f>
        <v>Abstention</v>
      </c>
      <c r="G293" s="131" t="str">
        <f>'par communes'!G66</f>
        <v>Taux participation</v>
      </c>
      <c r="H293" s="132" t="str">
        <f>'par communes'!H66</f>
        <v>Blancs</v>
      </c>
      <c r="I293" s="132" t="str">
        <f>'par communes'!I66</f>
        <v>Nuls</v>
      </c>
      <c r="J293" s="132" t="str">
        <f>'par communes'!J66</f>
        <v>Nb. Exprimes</v>
      </c>
      <c r="K293" s="105" t="str">
        <f>'par communes'!K66</f>
        <v>Voix Obtenues</v>
      </c>
      <c r="L293" s="101" t="str">
        <f>'par communes'!L66</f>
        <v>%</v>
      </c>
      <c r="M293" s="105" t="str">
        <f>'par communes'!M66</f>
        <v>Voix Obtenues</v>
      </c>
      <c r="N293" s="106" t="str">
        <f>'par communes'!N66</f>
        <v>%</v>
      </c>
      <c r="O293" s="149" t="str">
        <f>'par communes'!O66</f>
        <v>Voix Obtenues</v>
      </c>
      <c r="P293" s="148" t="str">
        <f>'par communes'!P66</f>
        <v>%</v>
      </c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</row>
    <row r="294" spans="1:34" x14ac:dyDescent="0.25">
      <c r="A294" s="88" t="str">
        <f>'par communes'!A67</f>
        <v>1ère SECTION DES ÎLES DU VENT</v>
      </c>
      <c r="B294" s="89">
        <f>'par communes'!B67</f>
        <v>4</v>
      </c>
      <c r="C294" s="144">
        <f>'par communes'!C67</f>
        <v>41</v>
      </c>
      <c r="D294" s="89">
        <f>'par communes'!D67</f>
        <v>51712</v>
      </c>
      <c r="E294" s="89">
        <f>'par communes'!E67</f>
        <v>32242</v>
      </c>
      <c r="F294" s="89">
        <f>'par communes'!F67</f>
        <v>19470</v>
      </c>
      <c r="G294" s="91">
        <f>'par communes'!G67</f>
        <v>62.349164603960396</v>
      </c>
      <c r="H294" s="89">
        <f>'par communes'!H67</f>
        <v>379</v>
      </c>
      <c r="I294" s="89">
        <f>'par communes'!I67</f>
        <v>234</v>
      </c>
      <c r="J294" s="89">
        <f>'par communes'!J67</f>
        <v>31629</v>
      </c>
      <c r="K294" s="67">
        <f>'par communes'!K67</f>
        <v>6784</v>
      </c>
      <c r="L294" s="31">
        <f>'par communes'!L67</f>
        <v>21.448670523886307</v>
      </c>
      <c r="M294" s="67">
        <f>'par communes'!M67</f>
        <v>9318</v>
      </c>
      <c r="N294" s="30">
        <f>'par communes'!N67</f>
        <v>29.460305415915773</v>
      </c>
      <c r="O294" s="67">
        <f>'par communes'!O67</f>
        <v>15527</v>
      </c>
      <c r="P294" s="31">
        <f>'par communes'!P67</f>
        <v>49.091024060197917</v>
      </c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</row>
    <row r="295" spans="1:34" x14ac:dyDescent="0.25">
      <c r="A295" s="88" t="str">
        <f>'par communes'!A68</f>
        <v>2ème SECTION DES ÎLES DU VENT</v>
      </c>
      <c r="B295" s="89">
        <f>'par communes'!B68</f>
        <v>7</v>
      </c>
      <c r="C295" s="144">
        <f>'par communes'!C68</f>
        <v>51</v>
      </c>
      <c r="D295" s="90">
        <f>'par communes'!D68</f>
        <v>62317</v>
      </c>
      <c r="E295" s="90">
        <f>'par communes'!E68</f>
        <v>38856</v>
      </c>
      <c r="F295" s="90">
        <f>'par communes'!F68</f>
        <v>23461</v>
      </c>
      <c r="G295" s="91">
        <f>'par communes'!G68</f>
        <v>62.352167145401737</v>
      </c>
      <c r="H295" s="90">
        <f>'par communes'!H68</f>
        <v>366</v>
      </c>
      <c r="I295" s="90">
        <f>'par communes'!I68</f>
        <v>289</v>
      </c>
      <c r="J295" s="90">
        <f>'par communes'!J68</f>
        <v>38201</v>
      </c>
      <c r="K295" s="67">
        <f>'par communes'!K68</f>
        <v>8849</v>
      </c>
      <c r="L295" s="30">
        <f>'par communes'!L68</f>
        <v>23.164315070286118</v>
      </c>
      <c r="M295" s="67">
        <f>'par communes'!M68</f>
        <v>10891</v>
      </c>
      <c r="N295" s="30">
        <f>'par communes'!N68</f>
        <v>28.509724876312138</v>
      </c>
      <c r="O295" s="67">
        <f>'par communes'!O68</f>
        <v>18461</v>
      </c>
      <c r="P295" s="30">
        <f>'par communes'!P68</f>
        <v>48.325960053401744</v>
      </c>
    </row>
    <row r="296" spans="1:34" x14ac:dyDescent="0.25">
      <c r="A296" s="88" t="str">
        <f>'par section et circo PF'!A8</f>
        <v>3ème SECTION DES ÎLES DU VENT</v>
      </c>
      <c r="B296" s="89">
        <f>'par communes'!B69</f>
        <v>2</v>
      </c>
      <c r="C296" s="144">
        <f>'par communes'!C69</f>
        <v>29</v>
      </c>
      <c r="D296" s="89">
        <f>'par communes'!D69</f>
        <v>37030</v>
      </c>
      <c r="E296" s="89">
        <f>'par communes'!E69</f>
        <v>23911</v>
      </c>
      <c r="F296" s="89">
        <f>'par communes'!F69</f>
        <v>13119</v>
      </c>
      <c r="G296" s="91">
        <f>'par communes'!G69</f>
        <v>64.571968674048065</v>
      </c>
      <c r="H296" s="89">
        <f>'par communes'!H69</f>
        <v>332</v>
      </c>
      <c r="I296" s="89">
        <f>'par communes'!I69</f>
        <v>193</v>
      </c>
      <c r="J296" s="89">
        <f>'par communes'!J69</f>
        <v>23386</v>
      </c>
      <c r="K296" s="67">
        <f>'par section et circo PF'!K8</f>
        <v>8833</v>
      </c>
      <c r="L296" s="30">
        <f>'par section et circo PF'!L8</f>
        <v>37.770460959548444</v>
      </c>
      <c r="M296" s="67">
        <f>'par section et circo PF'!M8</f>
        <v>4372</v>
      </c>
      <c r="N296" s="30">
        <f>'par section et circo PF'!N8</f>
        <v>18.694945694004961</v>
      </c>
      <c r="O296" s="67">
        <f>'par section et circo PF'!O8</f>
        <v>10181</v>
      </c>
      <c r="P296" s="30">
        <f>'par section et circo PF'!P8</f>
        <v>43.534593346446592</v>
      </c>
    </row>
    <row r="297" spans="1:34" x14ac:dyDescent="0.25">
      <c r="A297" s="88" t="str">
        <f>'par communes'!A70</f>
        <v>SECTION DES ÎLES SOUS LE VENT</v>
      </c>
      <c r="B297" s="89">
        <f>'par communes'!B70</f>
        <v>7</v>
      </c>
      <c r="C297" s="144">
        <f>'par communes'!C70</f>
        <v>34</v>
      </c>
      <c r="D297" s="89">
        <f>'par communes'!D70</f>
        <v>28350</v>
      </c>
      <c r="E297" s="89">
        <f>'par communes'!E70</f>
        <v>21271</v>
      </c>
      <c r="F297" s="89">
        <f>'par communes'!F70</f>
        <v>7079</v>
      </c>
      <c r="G297" s="91">
        <f>'par communes'!G70</f>
        <v>75.029982363315696</v>
      </c>
      <c r="H297" s="89">
        <f>'par communes'!H70</f>
        <v>138</v>
      </c>
      <c r="I297" s="89">
        <f>'par communes'!I70</f>
        <v>137</v>
      </c>
      <c r="J297" s="89">
        <f>'par communes'!J70</f>
        <v>20996</v>
      </c>
      <c r="K297" s="67">
        <f>'par communes'!K70</f>
        <v>4344</v>
      </c>
      <c r="L297" s="30">
        <f>'par communes'!L70</f>
        <v>20.689655172413794</v>
      </c>
      <c r="M297" s="67">
        <f>'par communes'!M70</f>
        <v>5316</v>
      </c>
      <c r="N297" s="30">
        <f>'par communes'!N70</f>
        <v>25.319108401600303</v>
      </c>
      <c r="O297" s="67">
        <f>'par communes'!O70</f>
        <v>11336</v>
      </c>
      <c r="P297" s="30">
        <f>'par communes'!P70</f>
        <v>53.991236425985903</v>
      </c>
    </row>
    <row r="298" spans="1:34" x14ac:dyDescent="0.25">
      <c r="A298" s="88" t="str">
        <f>'par communes'!A71</f>
        <v>SECTION DES TUAMOTU OUEST</v>
      </c>
      <c r="B298" s="89">
        <f>'par communes'!B71</f>
        <v>5</v>
      </c>
      <c r="C298" s="144">
        <f>'par communes'!C71</f>
        <v>17</v>
      </c>
      <c r="D298" s="89">
        <f>'par communes'!D71</f>
        <v>7981</v>
      </c>
      <c r="E298" s="89">
        <f>'par communes'!E71</f>
        <v>6119</v>
      </c>
      <c r="F298" s="89">
        <f>'par communes'!F71</f>
        <v>1862</v>
      </c>
      <c r="G298" s="91">
        <f>'par communes'!G71</f>
        <v>76.669590276907655</v>
      </c>
      <c r="H298" s="89">
        <f>'par communes'!H71</f>
        <v>37</v>
      </c>
      <c r="I298" s="89">
        <f>'par communes'!I71</f>
        <v>45</v>
      </c>
      <c r="J298" s="89">
        <f>'par communes'!J71</f>
        <v>6037</v>
      </c>
      <c r="K298" s="67">
        <f>'par communes'!K71</f>
        <v>871</v>
      </c>
      <c r="L298" s="30">
        <f>'par communes'!L71</f>
        <v>14.427695875434818</v>
      </c>
      <c r="M298" s="67">
        <f>'par communes'!M71</f>
        <v>1767</v>
      </c>
      <c r="N298" s="30">
        <f>'par communes'!N71</f>
        <v>29.269504720887856</v>
      </c>
      <c r="O298" s="67">
        <f>'par communes'!O71</f>
        <v>3399</v>
      </c>
      <c r="P298" s="30">
        <f>'par communes'!P71</f>
        <v>56.302799403677326</v>
      </c>
    </row>
    <row r="299" spans="1:34" x14ac:dyDescent="0.25">
      <c r="A299" s="88" t="str">
        <f>'par communes'!A72</f>
        <v>SECTION DES TUAMOTU EST ET GAMBIER</v>
      </c>
      <c r="B299" s="89">
        <f>'par communes'!B72</f>
        <v>12</v>
      </c>
      <c r="C299" s="144">
        <f>'par communes'!C72</f>
        <v>26</v>
      </c>
      <c r="D299" s="89">
        <f>'par communes'!D72</f>
        <v>6053</v>
      </c>
      <c r="E299" s="89">
        <f>'par communes'!E72</f>
        <v>4844</v>
      </c>
      <c r="F299" s="89">
        <f>'par communes'!F72</f>
        <v>1209</v>
      </c>
      <c r="G299" s="91">
        <f>'par communes'!G72</f>
        <v>80.02643317363291</v>
      </c>
      <c r="H299" s="89">
        <f>'par communes'!H72</f>
        <v>16</v>
      </c>
      <c r="I299" s="89">
        <f>'par communes'!I72</f>
        <v>27</v>
      </c>
      <c r="J299" s="89">
        <f>'par communes'!J72</f>
        <v>4801</v>
      </c>
      <c r="K299" s="67">
        <f>'par communes'!K72</f>
        <v>354</v>
      </c>
      <c r="L299" s="30">
        <f>'par communes'!L72</f>
        <v>7.3734638616954795</v>
      </c>
      <c r="M299" s="67">
        <f>'par communes'!M72</f>
        <v>1813</v>
      </c>
      <c r="N299" s="30">
        <f>'par communes'!N72</f>
        <v>37.762966048739841</v>
      </c>
      <c r="O299" s="67">
        <f>'par communes'!O72</f>
        <v>2634</v>
      </c>
      <c r="P299" s="30">
        <f>'par communes'!P72</f>
        <v>54.863570089564675</v>
      </c>
    </row>
    <row r="300" spans="1:34" x14ac:dyDescent="0.25">
      <c r="A300" s="88" t="str">
        <f>'par communes'!A73</f>
        <v>SECTION DES MARQUISES</v>
      </c>
      <c r="B300" s="89">
        <f>'par communes'!B73</f>
        <v>6</v>
      </c>
      <c r="C300" s="144">
        <f>'par communes'!C73</f>
        <v>25</v>
      </c>
      <c r="D300" s="89">
        <f>'par communes'!D73</f>
        <v>7321</v>
      </c>
      <c r="E300" s="89">
        <f>'par communes'!E73</f>
        <v>6102</v>
      </c>
      <c r="F300" s="89">
        <f>'par communes'!F73</f>
        <v>1219</v>
      </c>
      <c r="G300" s="91">
        <f>'par communes'!G73</f>
        <v>83.349269225515641</v>
      </c>
      <c r="H300" s="89">
        <f>'par communes'!H73</f>
        <v>28</v>
      </c>
      <c r="I300" s="89">
        <f>'par communes'!I73</f>
        <v>24</v>
      </c>
      <c r="J300" s="89">
        <f>'par communes'!J73</f>
        <v>6050</v>
      </c>
      <c r="K300" s="67">
        <f>'par communes'!K73</f>
        <v>589</v>
      </c>
      <c r="L300" s="30">
        <f>'par communes'!L73</f>
        <v>9.7355371900826455</v>
      </c>
      <c r="M300" s="67">
        <f>'par communes'!M73</f>
        <v>2285</v>
      </c>
      <c r="N300" s="30">
        <f>'par communes'!N73</f>
        <v>37.768595041322314</v>
      </c>
      <c r="O300" s="67">
        <f>'par communes'!O73</f>
        <v>3176</v>
      </c>
      <c r="P300" s="30">
        <f>'par communes'!P73</f>
        <v>52.495867768595041</v>
      </c>
    </row>
    <row r="301" spans="1:34" x14ac:dyDescent="0.25">
      <c r="A301" s="88" t="str">
        <f>'par section et circo PF'!A13</f>
        <v>SECTION DES AUSTRALES</v>
      </c>
      <c r="B301" s="89">
        <f>'par section et circo PF'!B13</f>
        <v>5</v>
      </c>
      <c r="C301" s="144">
        <f>'par section et circo PF'!C13</f>
        <v>14</v>
      </c>
      <c r="D301" s="89">
        <f>'par section et circo PF'!D13</f>
        <v>5732</v>
      </c>
      <c r="E301" s="89">
        <f>'par section et circo PF'!E13</f>
        <v>4640</v>
      </c>
      <c r="F301" s="89">
        <f>'par section et circo PF'!F13</f>
        <v>1092</v>
      </c>
      <c r="G301" s="91">
        <f>'par section et circo PF'!G13</f>
        <v>80.94905792044662</v>
      </c>
      <c r="H301" s="89">
        <f>'par section et circo PF'!H13</f>
        <v>11</v>
      </c>
      <c r="I301" s="89">
        <f>'par section et circo PF'!I13</f>
        <v>30</v>
      </c>
      <c r="J301" s="89">
        <f>'par section et circo PF'!J13</f>
        <v>4599</v>
      </c>
      <c r="K301" s="140">
        <f>'par section et circo PF'!K13</f>
        <v>754</v>
      </c>
      <c r="L301" s="30">
        <f>'par section et circo PF'!L13</f>
        <v>16.394868449662969</v>
      </c>
      <c r="M301" s="67">
        <f>'par section et circo PF'!M13</f>
        <v>1829</v>
      </c>
      <c r="N301" s="30">
        <f>'par section et circo PF'!N13</f>
        <v>39.769515111980866</v>
      </c>
      <c r="O301" s="67">
        <f>'par section et circo PF'!O13</f>
        <v>2016</v>
      </c>
      <c r="P301" s="30">
        <f>'par section et circo PF'!P13</f>
        <v>43.835616438356162</v>
      </c>
    </row>
    <row r="302" spans="1:34" ht="15.75" thickBot="1" x14ac:dyDescent="0.3">
      <c r="A302" s="6"/>
      <c r="D302" s="60"/>
      <c r="E302" s="60"/>
      <c r="F302" s="60"/>
      <c r="G302" s="4"/>
      <c r="H302" s="60"/>
      <c r="I302" s="60"/>
      <c r="J302" s="64"/>
      <c r="L302" s="8"/>
      <c r="N302" s="8"/>
      <c r="P302" s="8"/>
    </row>
    <row r="303" spans="1:34" ht="15.75" thickBot="1" x14ac:dyDescent="0.3">
      <c r="A303" s="41" t="str">
        <f>'par communes'!A76</f>
        <v>CIRCONSCRIPTION POLYNESIE FRANÇAISE</v>
      </c>
      <c r="B303" s="42">
        <f>'par communes'!B76</f>
        <v>48</v>
      </c>
      <c r="C303" s="145">
        <f>'par communes'!C76</f>
        <v>237</v>
      </c>
      <c r="D303" s="42">
        <f>'par communes'!D76</f>
        <v>206496</v>
      </c>
      <c r="E303" s="42">
        <f>'par communes'!E76</f>
        <v>137985</v>
      </c>
      <c r="F303" s="42">
        <f>'par communes'!F76</f>
        <v>68511</v>
      </c>
      <c r="G303" s="43">
        <f>'par communes'!G76</f>
        <v>66.822117619711761</v>
      </c>
      <c r="H303" s="42">
        <f>'par communes'!H76</f>
        <v>1307</v>
      </c>
      <c r="I303" s="42">
        <f>'par communes'!I76</f>
        <v>979</v>
      </c>
      <c r="J303" s="42">
        <f>'par communes'!J76</f>
        <v>135699</v>
      </c>
      <c r="K303" s="61">
        <f>'par communes'!K76</f>
        <v>31378</v>
      </c>
      <c r="L303" s="44">
        <f>'par communes'!L76</f>
        <v>23.12323598552679</v>
      </c>
      <c r="M303" s="61">
        <f>'par communes'!M76</f>
        <v>37591</v>
      </c>
      <c r="N303" s="44">
        <f>'par communes'!N76</f>
        <v>27.701751670977682</v>
      </c>
      <c r="O303" s="61">
        <f>'par communes'!O76</f>
        <v>66730</v>
      </c>
      <c r="P303" s="44">
        <f>'par communes'!P76</f>
        <v>49.175012343495531</v>
      </c>
      <c r="Q303" s="1"/>
    </row>
    <row r="306" spans="3:9" ht="15.75" x14ac:dyDescent="0.25">
      <c r="C306" s="163" t="s">
        <v>152</v>
      </c>
      <c r="D306" s="163"/>
      <c r="E306" s="163"/>
      <c r="F306" s="163"/>
      <c r="G306" s="163"/>
      <c r="H306" s="82">
        <f>E303/D303*100</f>
        <v>66.822117619711761</v>
      </c>
      <c r="I306" s="99"/>
    </row>
    <row r="307" spans="3:9" ht="15.75" x14ac:dyDescent="0.25">
      <c r="D307" s="83"/>
      <c r="E307" s="83"/>
      <c r="F307" s="83"/>
      <c r="G307" s="83"/>
      <c r="H307" s="83"/>
      <c r="I307" s="83"/>
    </row>
    <row r="308" spans="3:9" ht="15.75" x14ac:dyDescent="0.25">
      <c r="C308" s="163" t="s">
        <v>151</v>
      </c>
      <c r="D308" s="163"/>
      <c r="E308" s="163"/>
      <c r="F308" s="163"/>
      <c r="G308" s="163"/>
      <c r="H308" s="82">
        <f>J303/D303*100</f>
        <v>65.715074384007437</v>
      </c>
      <c r="I308" s="99"/>
    </row>
  </sheetData>
  <sheetProtection sheet="1" objects="1" scenarios="1"/>
  <mergeCells count="9">
    <mergeCell ref="O292:P292"/>
    <mergeCell ref="O4:P4"/>
    <mergeCell ref="C306:G306"/>
    <mergeCell ref="C308:G308"/>
    <mergeCell ref="D2:F2"/>
    <mergeCell ref="K4:L4"/>
    <mergeCell ref="M4:N4"/>
    <mergeCell ref="K292:L292"/>
    <mergeCell ref="M292:N292"/>
  </mergeCells>
  <pageMargins left="0.35433070866141736" right="0.15748031496062992" top="0.37" bottom="0.48" header="0.31496062992125984" footer="0.31496062992125984"/>
  <pageSetup paperSize="8" scale="60" orientation="landscape" r:id="rId1"/>
  <rowBreaks count="2" manualBreakCount="2">
    <brk id="82" max="16383" man="1"/>
    <brk id="2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T377"/>
  <sheetViews>
    <sheetView zoomScale="85" zoomScaleNormal="85" workbookViewId="0">
      <pane xSplit="10" ySplit="5" topLeftCell="K6" activePane="bottomRight" state="frozen"/>
      <selection pane="topRight" activeCell="J1" sqref="J1"/>
      <selection pane="bottomLeft" activeCell="A5" sqref="A5"/>
      <selection pane="bottomRight" activeCell="I11" sqref="I11"/>
    </sheetView>
  </sheetViews>
  <sheetFormatPr baseColWidth="10" defaultRowHeight="15" x14ac:dyDescent="0.25"/>
  <cols>
    <col min="1" max="1" width="37.7109375" customWidth="1"/>
    <col min="2" max="2" width="16.28515625" customWidth="1"/>
    <col min="3" max="3" width="12.7109375" customWidth="1"/>
    <col min="4" max="4" width="10.28515625" customWidth="1"/>
    <col min="5" max="5" width="12.28515625" customWidth="1"/>
    <col min="7" max="8" width="12" customWidth="1"/>
    <col min="9" max="9" width="9.42578125" customWidth="1"/>
    <col min="10" max="10" width="10.140625" customWidth="1"/>
    <col min="11" max="11" width="9.85546875" style="60" customWidth="1"/>
    <col min="12" max="12" width="7.85546875" customWidth="1"/>
    <col min="13" max="13" width="9.7109375" style="60" customWidth="1"/>
    <col min="14" max="14" width="8.140625" customWidth="1"/>
    <col min="15" max="15" width="9.5703125" style="60" customWidth="1"/>
    <col min="16" max="16" width="7.85546875" customWidth="1"/>
  </cols>
  <sheetData>
    <row r="1" spans="1:20" ht="18.75" x14ac:dyDescent="0.3">
      <c r="A1" s="2" t="str">
        <f>'Bureaux de vote'!A1</f>
        <v>ELECTIONS - RESULTATS DEFINITFS - 2ND TOUR</v>
      </c>
      <c r="B1" s="2"/>
      <c r="C1" s="2"/>
      <c r="E1" s="78">
        <f>'Bureaux de vote'!F1</f>
        <v>43227</v>
      </c>
    </row>
    <row r="2" spans="1:20" ht="18.75" x14ac:dyDescent="0.3">
      <c r="A2" s="2" t="s">
        <v>104</v>
      </c>
      <c r="B2" s="2"/>
      <c r="C2" s="2"/>
      <c r="D2" s="164" t="s">
        <v>83</v>
      </c>
      <c r="E2" s="164"/>
      <c r="F2" s="164"/>
      <c r="G2" s="49">
        <f>'Bureaux de vote'!G2</f>
        <v>237</v>
      </c>
      <c r="H2" s="107">
        <f>G2/G3</f>
        <v>1</v>
      </c>
      <c r="I2" s="98"/>
    </row>
    <row r="3" spans="1:20" ht="18.75" x14ac:dyDescent="0.3">
      <c r="A3" s="2"/>
      <c r="B3" s="2"/>
      <c r="C3" s="2"/>
      <c r="D3" s="52"/>
      <c r="E3" s="52"/>
      <c r="F3" s="100" t="s">
        <v>307</v>
      </c>
      <c r="G3" s="108">
        <f>'Bureaux de vote'!G3</f>
        <v>237</v>
      </c>
      <c r="H3" s="51"/>
      <c r="I3" s="54"/>
    </row>
    <row r="4" spans="1:20" ht="51.75" customHeight="1" x14ac:dyDescent="0.25">
      <c r="K4" s="161" t="str">
        <f>'Bureaux de vote'!K4</f>
        <v>TAVINI HUIRAATIRA</v>
      </c>
      <c r="L4" s="161"/>
      <c r="M4" s="165" t="str">
        <f>'Bureaux de vote'!M4</f>
        <v>TAHOERAA HUIRAATIRA</v>
      </c>
      <c r="N4" s="166"/>
      <c r="O4" s="161" t="str">
        <f>'Bureaux de vote'!O4</f>
        <v>TAPURA HUIRAATIRA</v>
      </c>
      <c r="P4" s="161"/>
    </row>
    <row r="5" spans="1:20" ht="59.25" customHeight="1" x14ac:dyDescent="0.25">
      <c r="A5" s="17" t="s">
        <v>87</v>
      </c>
      <c r="B5" s="127" t="s">
        <v>76</v>
      </c>
      <c r="C5" s="127" t="s">
        <v>77</v>
      </c>
      <c r="D5" s="127" t="s">
        <v>84</v>
      </c>
      <c r="E5" s="127" t="s">
        <v>85</v>
      </c>
      <c r="F5" s="127" t="s">
        <v>72</v>
      </c>
      <c r="G5" s="127" t="s">
        <v>73</v>
      </c>
      <c r="H5" s="127" t="s">
        <v>156</v>
      </c>
      <c r="I5" s="127" t="s">
        <v>157</v>
      </c>
      <c r="J5" s="126" t="s">
        <v>78</v>
      </c>
      <c r="K5" s="125" t="s">
        <v>74</v>
      </c>
      <c r="L5" s="126" t="s">
        <v>3</v>
      </c>
      <c r="M5" s="125" t="s">
        <v>74</v>
      </c>
      <c r="N5" s="126" t="s">
        <v>3</v>
      </c>
      <c r="O5" s="125" t="s">
        <v>74</v>
      </c>
      <c r="P5" s="126" t="s">
        <v>3</v>
      </c>
    </row>
    <row r="6" spans="1:20" ht="17.25" customHeight="1" x14ac:dyDescent="0.25">
      <c r="A6" s="19" t="s">
        <v>101</v>
      </c>
      <c r="B6" s="20"/>
      <c r="C6" s="20">
        <f>SUM(C7:C10)</f>
        <v>41</v>
      </c>
      <c r="D6" s="68">
        <f>SUM(D7:D10)</f>
        <v>51712</v>
      </c>
      <c r="E6" s="68">
        <f>SUM(E7:E10)</f>
        <v>32242</v>
      </c>
      <c r="F6" s="68">
        <f>D6-E6</f>
        <v>19470</v>
      </c>
      <c r="G6" s="25">
        <f>E6/D6*100</f>
        <v>62.349164603960396</v>
      </c>
      <c r="H6" s="128">
        <f>SUM(H7:H10)</f>
        <v>379</v>
      </c>
      <c r="I6" s="128">
        <f>SUM(I7:I10)</f>
        <v>234</v>
      </c>
      <c r="J6" s="70">
        <f>SUM(J7:J10)</f>
        <v>31629</v>
      </c>
      <c r="K6" s="68">
        <f>SUM(K7:K10)</f>
        <v>6784</v>
      </c>
      <c r="L6" s="27">
        <f>K6/$J6*100</f>
        <v>21.448670523886307</v>
      </c>
      <c r="M6" s="68">
        <f>SUM(M7:M10)</f>
        <v>9318</v>
      </c>
      <c r="N6" s="27">
        <f>M6/$J6*100</f>
        <v>29.460305415915773</v>
      </c>
      <c r="O6" s="68">
        <f>SUM(O7:O10)</f>
        <v>15527</v>
      </c>
      <c r="P6" s="27">
        <f>O6/$J6*100</f>
        <v>49.091024060197917</v>
      </c>
    </row>
    <row r="7" spans="1:20" x14ac:dyDescent="0.25">
      <c r="A7" s="170" t="s">
        <v>4</v>
      </c>
      <c r="B7" s="84" t="str">
        <f>'Bureaux de vote'!B6</f>
        <v>ARUE</v>
      </c>
      <c r="C7" s="84">
        <v>6</v>
      </c>
      <c r="D7" s="85">
        <f>'Bureaux de vote'!D6</f>
        <v>7548</v>
      </c>
      <c r="E7" s="85">
        <f>'Bureaux de vote'!E6</f>
        <v>4439</v>
      </c>
      <c r="F7" s="85">
        <f>'Bureaux de vote'!F6</f>
        <v>3109</v>
      </c>
      <c r="G7" s="85">
        <f>'Bureaux de vote'!G6</f>
        <v>58.810280869104403</v>
      </c>
      <c r="H7" s="85">
        <f>'Bureaux de vote'!H6</f>
        <v>82</v>
      </c>
      <c r="I7" s="85">
        <f>'Bureaux de vote'!I6</f>
        <v>24</v>
      </c>
      <c r="J7" s="85">
        <f>'Bureaux de vote'!J6</f>
        <v>4333</v>
      </c>
      <c r="K7" s="60">
        <f>'Bureaux de vote'!K6</f>
        <v>889</v>
      </c>
      <c r="L7" s="8">
        <f>'Bureaux de vote'!L6</f>
        <v>20.516962843295637</v>
      </c>
      <c r="M7" s="60">
        <f>'Bureaux de vote'!M6</f>
        <v>1198</v>
      </c>
      <c r="N7" s="4">
        <f>'Bureaux de vote'!N6</f>
        <v>27.648280636972071</v>
      </c>
      <c r="O7" s="73">
        <f>'Bureaux de vote'!O6</f>
        <v>2246</v>
      </c>
      <c r="P7" s="4">
        <f>'Bureaux de vote'!P6</f>
        <v>51.834756519732281</v>
      </c>
      <c r="Q7" s="24"/>
    </row>
    <row r="8" spans="1:20" x14ac:dyDescent="0.25">
      <c r="A8" s="170"/>
      <c r="B8" s="84" t="str">
        <f>'Bureaux de vote'!B13</f>
        <v>MOOREA-MAIAO</v>
      </c>
      <c r="C8" s="84">
        <v>10</v>
      </c>
      <c r="D8" s="85">
        <f>'Bureaux de vote'!D13</f>
        <v>13239</v>
      </c>
      <c r="E8" s="85">
        <f>'Bureaux de vote'!E13</f>
        <v>9130</v>
      </c>
      <c r="F8" s="85">
        <f>'Bureaux de vote'!F13</f>
        <v>4109</v>
      </c>
      <c r="G8" s="85">
        <f>'Bureaux de vote'!G13</f>
        <v>68.962912606692356</v>
      </c>
      <c r="H8" s="85">
        <f>'Bureaux de vote'!H13</f>
        <v>54</v>
      </c>
      <c r="I8" s="85">
        <f>'Bureaux de vote'!I13</f>
        <v>49</v>
      </c>
      <c r="J8" s="85">
        <f>'Bureaux de vote'!J13</f>
        <v>9027</v>
      </c>
      <c r="K8" s="60">
        <f>'Bureaux de vote'!K13</f>
        <v>2359</v>
      </c>
      <c r="L8" s="8">
        <f>'Bureaux de vote'!L13</f>
        <v>26.132712972194525</v>
      </c>
      <c r="M8" s="60">
        <f>'Bureaux de vote'!M13</f>
        <v>3212</v>
      </c>
      <c r="N8" s="8">
        <f>'Bureaux de vote'!N13</f>
        <v>35.582142461504375</v>
      </c>
      <c r="O8" s="60">
        <f>'Bureaux de vote'!O13</f>
        <v>3456</v>
      </c>
      <c r="P8" s="8">
        <f>'Bureaux de vote'!P13</f>
        <v>38.285144566301099</v>
      </c>
    </row>
    <row r="9" spans="1:20" x14ac:dyDescent="0.25">
      <c r="A9" s="170"/>
      <c r="B9" s="84" t="str">
        <f>'Bureaux de vote'!B24</f>
        <v>PAPEETE</v>
      </c>
      <c r="C9" s="84">
        <v>15</v>
      </c>
      <c r="D9" s="85">
        <f>'Bureaux de vote'!D24</f>
        <v>19694</v>
      </c>
      <c r="E9" s="85">
        <f>'Bureaux de vote'!E24</f>
        <v>11729</v>
      </c>
      <c r="F9" s="85">
        <f>'Bureaux de vote'!F24</f>
        <v>7965</v>
      </c>
      <c r="G9" s="85">
        <f>'Bureaux de vote'!G24</f>
        <v>59.556210013201991</v>
      </c>
      <c r="H9" s="85">
        <f>'Bureaux de vote'!H24</f>
        <v>157</v>
      </c>
      <c r="I9" s="85">
        <f>'Bureaux de vote'!I24</f>
        <v>105</v>
      </c>
      <c r="J9" s="85">
        <f>'Bureaux de vote'!J24</f>
        <v>11467</v>
      </c>
      <c r="K9" s="60">
        <f>'Bureaux de vote'!K24</f>
        <v>2703</v>
      </c>
      <c r="L9" s="8">
        <f>'Bureaux de vote'!L24</f>
        <v>23.571989186360863</v>
      </c>
      <c r="M9" s="60">
        <f>'Bureaux de vote'!M24</f>
        <v>2939</v>
      </c>
      <c r="N9" s="8">
        <f>'Bureaux de vote'!N24</f>
        <v>25.630068893346124</v>
      </c>
      <c r="O9" s="60">
        <f>'Bureaux de vote'!O24</f>
        <v>5825</v>
      </c>
      <c r="P9" s="8">
        <f>'Bureaux de vote'!P24</f>
        <v>50.797941920293013</v>
      </c>
    </row>
    <row r="10" spans="1:20" x14ac:dyDescent="0.25">
      <c r="A10" s="169"/>
      <c r="B10" s="86" t="str">
        <f>'Bureaux de vote'!B40</f>
        <v>PIRAE</v>
      </c>
      <c r="C10" s="86">
        <v>10</v>
      </c>
      <c r="D10" s="87">
        <f>'Bureaux de vote'!D40</f>
        <v>11231</v>
      </c>
      <c r="E10" s="87">
        <f>'Bureaux de vote'!E40</f>
        <v>6944</v>
      </c>
      <c r="F10" s="87">
        <f>'Bureaux de vote'!F40</f>
        <v>4287</v>
      </c>
      <c r="G10" s="87">
        <f>'Bureaux de vote'!G40</f>
        <v>61.828866530139791</v>
      </c>
      <c r="H10" s="87">
        <f>'Bureaux de vote'!H40</f>
        <v>86</v>
      </c>
      <c r="I10" s="87">
        <f>'Bureaux de vote'!I40</f>
        <v>56</v>
      </c>
      <c r="J10" s="87">
        <f>'Bureaux de vote'!J40</f>
        <v>6802</v>
      </c>
      <c r="K10" s="66">
        <f>'Bureaux de vote'!K40</f>
        <v>833</v>
      </c>
      <c r="L10" s="9">
        <f>'Bureaux de vote'!L40</f>
        <v>12.246398118200529</v>
      </c>
      <c r="M10" s="66">
        <f>'Bureaux de vote'!M40</f>
        <v>1969</v>
      </c>
      <c r="N10" s="9">
        <f>'Bureaux de vote'!N40</f>
        <v>28.947368421052634</v>
      </c>
      <c r="O10" s="66">
        <f>'Bureaux de vote'!O40</f>
        <v>4000</v>
      </c>
      <c r="P10" s="9">
        <f>'Bureaux de vote'!P40</f>
        <v>58.806233460746839</v>
      </c>
    </row>
    <row r="11" spans="1:20" x14ac:dyDescent="0.25">
      <c r="A11" s="23" t="s">
        <v>89</v>
      </c>
      <c r="B11" s="19"/>
      <c r="C11" s="19">
        <f>SUM(C12:C18)</f>
        <v>51</v>
      </c>
      <c r="D11" s="69">
        <f>SUM(D12:D18)</f>
        <v>62317</v>
      </c>
      <c r="E11" s="69">
        <f>SUM(E12:E18)</f>
        <v>38856</v>
      </c>
      <c r="F11" s="69">
        <f>D11-E11</f>
        <v>23461</v>
      </c>
      <c r="G11" s="25">
        <f>E11/D11*100</f>
        <v>62.352167145401737</v>
      </c>
      <c r="H11" s="128">
        <f>SUM(H12:H18)</f>
        <v>366</v>
      </c>
      <c r="I11" s="128">
        <f>SUM(I12:I18)</f>
        <v>289</v>
      </c>
      <c r="J11" s="62">
        <f>SUM(J12:J18)</f>
        <v>38201</v>
      </c>
      <c r="K11" s="69">
        <f>SUM(K12:K18)</f>
        <v>8849</v>
      </c>
      <c r="L11" s="27">
        <f>K11/$J11*100</f>
        <v>23.164315070286118</v>
      </c>
      <c r="M11" s="69">
        <f>SUM(M12:M18)</f>
        <v>10891</v>
      </c>
      <c r="N11" s="27">
        <f>M11/$J11*100</f>
        <v>28.509724876312138</v>
      </c>
      <c r="O11" s="69">
        <f>SUM(O12:O18)</f>
        <v>18461</v>
      </c>
      <c r="P11" s="27">
        <f>O11/$J11*100</f>
        <v>48.325960053401744</v>
      </c>
    </row>
    <row r="12" spans="1:20" x14ac:dyDescent="0.25">
      <c r="A12" s="168" t="s">
        <v>75</v>
      </c>
      <c r="B12" s="84" t="str">
        <f>'Bureaux de vote'!B51</f>
        <v>HITIA'A O TE RA</v>
      </c>
      <c r="C12" s="84">
        <v>8</v>
      </c>
      <c r="D12" s="85">
        <f>'Bureaux de vote'!D51</f>
        <v>8040</v>
      </c>
      <c r="E12" s="85">
        <f>'Bureaux de vote'!E51</f>
        <v>5517</v>
      </c>
      <c r="F12" s="85">
        <f>'Bureaux de vote'!F51</f>
        <v>2523</v>
      </c>
      <c r="G12" s="85">
        <f>'Bureaux de vote'!G51</f>
        <v>68.619402985074629</v>
      </c>
      <c r="H12" s="85">
        <f>'Bureaux de vote'!H51</f>
        <v>52</v>
      </c>
      <c r="I12" s="85">
        <f>'Bureaux de vote'!I51</f>
        <v>36</v>
      </c>
      <c r="J12" s="85">
        <f>'Bureaux de vote'!J51</f>
        <v>5429</v>
      </c>
      <c r="K12" s="60">
        <f>'Bureaux de vote'!K51</f>
        <v>1303</v>
      </c>
      <c r="L12" s="8">
        <f>'Bureaux de vote'!L51</f>
        <v>24.000736783938109</v>
      </c>
      <c r="M12" s="60">
        <f>'Bureaux de vote'!M51</f>
        <v>1448</v>
      </c>
      <c r="N12" s="8">
        <f>'Bureaux de vote'!N51</f>
        <v>26.671578559587399</v>
      </c>
      <c r="O12" s="60">
        <f>'Bureaux de vote'!O51</f>
        <v>2678</v>
      </c>
      <c r="P12" s="8">
        <f>'Bureaux de vote'!P51</f>
        <v>49.327684656474489</v>
      </c>
    </row>
    <row r="13" spans="1:20" x14ac:dyDescent="0.25">
      <c r="A13" s="168"/>
      <c r="B13" s="84" t="str">
        <f>'Bureaux de vote'!B60</f>
        <v>MAHINA</v>
      </c>
      <c r="C13" s="84">
        <v>13</v>
      </c>
      <c r="D13" s="85">
        <f>'Bureaux de vote'!D60</f>
        <v>11872</v>
      </c>
      <c r="E13" s="85">
        <f>'Bureaux de vote'!E60</f>
        <v>6460</v>
      </c>
      <c r="F13" s="85">
        <f>'Bureaux de vote'!F60</f>
        <v>5412</v>
      </c>
      <c r="G13" s="85">
        <f>'Bureaux de vote'!G60</f>
        <v>54.413746630727765</v>
      </c>
      <c r="H13" s="85">
        <f>'Bureaux de vote'!H60</f>
        <v>78</v>
      </c>
      <c r="I13" s="85">
        <f>'Bureaux de vote'!I60</f>
        <v>43</v>
      </c>
      <c r="J13" s="85">
        <f>'Bureaux de vote'!J60</f>
        <v>6339</v>
      </c>
      <c r="K13" s="60">
        <f>'Bureaux de vote'!K60</f>
        <v>1206</v>
      </c>
      <c r="L13" s="8">
        <f>'Bureaux de vote'!L60</f>
        <v>19.025082820634172</v>
      </c>
      <c r="M13" s="60">
        <f>'Bureaux de vote'!M60</f>
        <v>1673</v>
      </c>
      <c r="N13" s="8">
        <f>'Bureaux de vote'!N60</f>
        <v>26.392175421990849</v>
      </c>
      <c r="O13" s="60">
        <f>'Bureaux de vote'!O60</f>
        <v>3460</v>
      </c>
      <c r="P13" s="8">
        <f>'Bureaux de vote'!P60</f>
        <v>54.582741757374976</v>
      </c>
    </row>
    <row r="14" spans="1:20" s="15" customFormat="1" x14ac:dyDescent="0.25">
      <c r="A14" s="168"/>
      <c r="B14" s="84" t="str">
        <f>'Bureaux de vote'!B74</f>
        <v>PAEA</v>
      </c>
      <c r="C14" s="84">
        <v>8</v>
      </c>
      <c r="D14" s="85">
        <f>'Bureaux de vote'!D74</f>
        <v>9348</v>
      </c>
      <c r="E14" s="85">
        <f>'Bureaux de vote'!E74</f>
        <v>6129</v>
      </c>
      <c r="F14" s="85">
        <f>'Bureaux de vote'!F74</f>
        <v>3219</v>
      </c>
      <c r="G14" s="85">
        <f>'Bureaux de vote'!G74</f>
        <v>65.564826700898593</v>
      </c>
      <c r="H14" s="85">
        <f>'Bureaux de vote'!H74</f>
        <v>94</v>
      </c>
      <c r="I14" s="85">
        <f>'Bureaux de vote'!I74</f>
        <v>64</v>
      </c>
      <c r="J14" s="85">
        <f>'Bureaux de vote'!J74</f>
        <v>5971</v>
      </c>
      <c r="K14" s="77">
        <f>'Bureaux de vote'!K74</f>
        <v>1723</v>
      </c>
      <c r="L14" s="38">
        <f>'Bureaux de vote'!L74</f>
        <v>28.856138000334951</v>
      </c>
      <c r="M14" s="77">
        <f>'Bureaux de vote'!M74</f>
        <v>1279</v>
      </c>
      <c r="N14" s="38">
        <f>'Bureaux de vote'!N74</f>
        <v>21.420197621838888</v>
      </c>
      <c r="O14" s="77">
        <f>'Bureaux de vote'!O74</f>
        <v>2969</v>
      </c>
      <c r="P14" s="38">
        <f>'Bureaux de vote'!P74</f>
        <v>49.723664377826161</v>
      </c>
    </row>
    <row r="15" spans="1:20" x14ac:dyDescent="0.25">
      <c r="A15" s="168"/>
      <c r="B15" s="84" t="str">
        <f>'Bureaux de vote'!B83</f>
        <v>PAPARA</v>
      </c>
      <c r="C15" s="84">
        <v>7</v>
      </c>
      <c r="D15" s="85">
        <f>'Bureaux de vote'!D83</f>
        <v>8731</v>
      </c>
      <c r="E15" s="85">
        <f>'Bureaux de vote'!E83</f>
        <v>5380</v>
      </c>
      <c r="F15" s="85">
        <f>'Bureaux de vote'!F83</f>
        <v>3351</v>
      </c>
      <c r="G15" s="85">
        <f>'Bureaux de vote'!G83</f>
        <v>61.619516664757754</v>
      </c>
      <c r="H15" s="85">
        <f>'Bureaux de vote'!H83</f>
        <v>53</v>
      </c>
      <c r="I15" s="85">
        <f>'Bureaux de vote'!I83</f>
        <v>37</v>
      </c>
      <c r="J15" s="85">
        <f>'Bureaux de vote'!J83</f>
        <v>5290</v>
      </c>
      <c r="K15" s="77">
        <f>'Bureaux de vote'!K83</f>
        <v>1272</v>
      </c>
      <c r="L15" s="38">
        <f>'Bureaux de vote'!L83</f>
        <v>24.045368620037806</v>
      </c>
      <c r="M15" s="77">
        <f>'Bureaux de vote'!M83</f>
        <v>1397</v>
      </c>
      <c r="N15" s="38">
        <f>'Bureaux de vote'!N83</f>
        <v>26.408317580340263</v>
      </c>
      <c r="O15" s="77">
        <f>'Bureaux de vote'!O83</f>
        <v>2621</v>
      </c>
      <c r="P15" s="38">
        <f>'Bureaux de vote'!P83</f>
        <v>49.546313799621927</v>
      </c>
      <c r="Q15" s="15"/>
      <c r="R15" s="15"/>
      <c r="S15" s="15"/>
      <c r="T15" s="15"/>
    </row>
    <row r="16" spans="1:20" x14ac:dyDescent="0.25">
      <c r="A16" s="168"/>
      <c r="B16" s="84" t="str">
        <f>'Bureaux de vote'!B91</f>
        <v>TAIARAPU-EST</v>
      </c>
      <c r="C16" s="84">
        <v>8</v>
      </c>
      <c r="D16" s="85">
        <f>'Bureaux de vote'!D91</f>
        <v>10470</v>
      </c>
      <c r="E16" s="85">
        <f>'Bureaux de vote'!E91</f>
        <v>6329</v>
      </c>
      <c r="F16" s="85">
        <f>'Bureaux de vote'!F91</f>
        <v>4141</v>
      </c>
      <c r="G16" s="85">
        <f>'Bureaux de vote'!G91</f>
        <v>60.448901623686723</v>
      </c>
      <c r="H16" s="85">
        <f>'Bureaux de vote'!H91</f>
        <v>37</v>
      </c>
      <c r="I16" s="85">
        <f>'Bureaux de vote'!I91</f>
        <v>50</v>
      </c>
      <c r="J16" s="85">
        <f>'Bureaux de vote'!J91</f>
        <v>6242</v>
      </c>
      <c r="K16" s="77">
        <f>'Bureaux de vote'!K91</f>
        <v>1446</v>
      </c>
      <c r="L16" s="38">
        <f>'Bureaux de vote'!L91</f>
        <v>23.165652034604292</v>
      </c>
      <c r="M16" s="77">
        <f>'Bureaux de vote'!M91</f>
        <v>2020</v>
      </c>
      <c r="N16" s="38">
        <f>'Bureaux de vote'!N91</f>
        <v>32.361422620954819</v>
      </c>
      <c r="O16" s="77">
        <f>'Bureaux de vote'!O91</f>
        <v>2776</v>
      </c>
      <c r="P16" s="38">
        <f>'Bureaux de vote'!P91</f>
        <v>44.472925344440881</v>
      </c>
      <c r="Q16" s="15"/>
      <c r="R16" s="15"/>
      <c r="S16" s="15"/>
      <c r="T16" s="15"/>
    </row>
    <row r="17" spans="1:20" s="15" customFormat="1" x14ac:dyDescent="0.25">
      <c r="A17" s="168"/>
      <c r="B17" s="84" t="str">
        <f>'Bureaux de vote'!B100</f>
        <v>TAIARAPU-OUEST</v>
      </c>
      <c r="C17" s="84">
        <v>3</v>
      </c>
      <c r="D17" s="85">
        <f>'Bureaux de vote'!D100</f>
        <v>6452</v>
      </c>
      <c r="E17" s="85">
        <f>'Bureaux de vote'!E100</f>
        <v>3994</v>
      </c>
      <c r="F17" s="85">
        <f>'Bureaux de vote'!F100</f>
        <v>2458</v>
      </c>
      <c r="G17" s="85">
        <f>'Bureaux de vote'!G100</f>
        <v>61.903285802851826</v>
      </c>
      <c r="H17" s="85">
        <f>'Bureaux de vote'!H100</f>
        <v>20</v>
      </c>
      <c r="I17" s="85">
        <f>'Bureaux de vote'!I100</f>
        <v>27</v>
      </c>
      <c r="J17" s="85">
        <f>'Bureaux de vote'!J100</f>
        <v>3947</v>
      </c>
      <c r="K17" s="77">
        <f>'Bureaux de vote'!K100</f>
        <v>763</v>
      </c>
      <c r="L17" s="38">
        <f>'Bureaux de vote'!L100</f>
        <v>19.331137572840131</v>
      </c>
      <c r="M17" s="77">
        <f>'Bureaux de vote'!M100</f>
        <v>1526</v>
      </c>
      <c r="N17" s="38">
        <f>'Bureaux de vote'!N100</f>
        <v>38.662275145680262</v>
      </c>
      <c r="O17" s="77">
        <f>'Bureaux de vote'!O100</f>
        <v>1658</v>
      </c>
      <c r="P17" s="38">
        <f>'Bureaux de vote'!P100</f>
        <v>42.006587281479604</v>
      </c>
    </row>
    <row r="18" spans="1:20" x14ac:dyDescent="0.25">
      <c r="A18" s="169"/>
      <c r="B18" s="86" t="str">
        <f>'Bureaux de vote'!B104</f>
        <v>TEVA I UTA</v>
      </c>
      <c r="C18" s="86">
        <v>4</v>
      </c>
      <c r="D18" s="87">
        <f>'Bureaux de vote'!D104</f>
        <v>7404</v>
      </c>
      <c r="E18" s="87">
        <f>'Bureaux de vote'!E104</f>
        <v>5047</v>
      </c>
      <c r="F18" s="87">
        <f>'Bureaux de vote'!F104</f>
        <v>2357</v>
      </c>
      <c r="G18" s="87">
        <f>'Bureaux de vote'!G104</f>
        <v>68.165856293895189</v>
      </c>
      <c r="H18" s="87">
        <f>'Bureaux de vote'!H104</f>
        <v>32</v>
      </c>
      <c r="I18" s="87">
        <f>'Bureaux de vote'!I104</f>
        <v>32</v>
      </c>
      <c r="J18" s="87">
        <f>'Bureaux de vote'!J104</f>
        <v>4983</v>
      </c>
      <c r="K18" s="80">
        <f>'Bureaux de vote'!K104</f>
        <v>1136</v>
      </c>
      <c r="L18" s="81">
        <f>'Bureaux de vote'!L104</f>
        <v>22.797511539233394</v>
      </c>
      <c r="M18" s="80">
        <f>'Bureaux de vote'!M104</f>
        <v>1548</v>
      </c>
      <c r="N18" s="38">
        <f>'Bureaux de vote'!N104</f>
        <v>31.065623118603252</v>
      </c>
      <c r="O18" s="80">
        <f>'Bureaux de vote'!O104</f>
        <v>2299</v>
      </c>
      <c r="P18" s="81">
        <f>'Bureaux de vote'!P104</f>
        <v>46.136865342163361</v>
      </c>
      <c r="Q18" s="15"/>
      <c r="R18" s="15"/>
      <c r="S18" s="15"/>
      <c r="T18" s="15"/>
    </row>
    <row r="19" spans="1:20" x14ac:dyDescent="0.25">
      <c r="A19" s="23" t="s">
        <v>102</v>
      </c>
      <c r="B19" s="19"/>
      <c r="C19" s="19">
        <f>SUM(C20:C21)</f>
        <v>29</v>
      </c>
      <c r="D19" s="69">
        <f>SUM(D20:D21)</f>
        <v>37030</v>
      </c>
      <c r="E19" s="69">
        <f>SUM(E20:E21)</f>
        <v>23911</v>
      </c>
      <c r="F19" s="69">
        <f>D19-E19</f>
        <v>13119</v>
      </c>
      <c r="G19" s="25">
        <f>E19/D19*100</f>
        <v>64.571968674048065</v>
      </c>
      <c r="H19" s="128">
        <f>SUM(H20:H21)</f>
        <v>332</v>
      </c>
      <c r="I19" s="128">
        <f>SUM(I20:I21)</f>
        <v>193</v>
      </c>
      <c r="J19" s="62">
        <f>SUM(J20:J21)</f>
        <v>23386</v>
      </c>
      <c r="K19" s="69">
        <f>SUM(K20:K21)</f>
        <v>8833</v>
      </c>
      <c r="L19" s="27">
        <f>K19/$J19*100</f>
        <v>37.770460959548444</v>
      </c>
      <c r="M19" s="69">
        <f>SUM(M20:M21)</f>
        <v>4372</v>
      </c>
      <c r="N19" s="28">
        <f>M19/$J19*100</f>
        <v>18.694945694004961</v>
      </c>
      <c r="O19" s="69">
        <f>SUM(O20:O21)</f>
        <v>10181</v>
      </c>
      <c r="P19" s="27">
        <f>O19/$J19*100</f>
        <v>43.534593346446592</v>
      </c>
      <c r="Q19" s="15"/>
      <c r="R19" s="15"/>
      <c r="S19" s="15"/>
      <c r="T19" s="15"/>
    </row>
    <row r="20" spans="1:20" x14ac:dyDescent="0.25">
      <c r="A20" s="168" t="s">
        <v>12</v>
      </c>
      <c r="B20" s="84" t="s">
        <v>35</v>
      </c>
      <c r="C20" s="93">
        <v>14</v>
      </c>
      <c r="D20" s="85">
        <f>'Bureaux de vote'!D109</f>
        <v>19028</v>
      </c>
      <c r="E20" s="85">
        <f>'Bureaux de vote'!E109</f>
        <v>12319</v>
      </c>
      <c r="F20" s="85">
        <f>'Bureaux de vote'!F109</f>
        <v>6709</v>
      </c>
      <c r="G20" s="85">
        <f>'Bureaux de vote'!G109</f>
        <v>64.741433676686995</v>
      </c>
      <c r="H20" s="85">
        <f>'Bureaux de vote'!H109</f>
        <v>135</v>
      </c>
      <c r="I20" s="85">
        <f>'Bureaux de vote'!I109</f>
        <v>90</v>
      </c>
      <c r="J20" s="85">
        <f>'Bureaux de vote'!J109</f>
        <v>12094</v>
      </c>
      <c r="K20" s="77">
        <f>'Bureaux de vote'!K109</f>
        <v>6084</v>
      </c>
      <c r="L20" s="38">
        <f>'Bureaux de vote'!L109</f>
        <v>50.305936828179263</v>
      </c>
      <c r="M20" s="77">
        <f>'Bureaux de vote'!M109</f>
        <v>2149</v>
      </c>
      <c r="N20" s="38">
        <f>'Bureaux de vote'!N109</f>
        <v>17.769141723168513</v>
      </c>
      <c r="O20" s="77">
        <f>'Bureaux de vote'!O109</f>
        <v>3861</v>
      </c>
      <c r="P20" s="38">
        <f>'Bureaux de vote'!P109</f>
        <v>31.924921448652221</v>
      </c>
      <c r="Q20" s="15"/>
      <c r="R20" s="15"/>
      <c r="S20" s="15"/>
      <c r="T20" s="15"/>
    </row>
    <row r="21" spans="1:20" s="15" customFormat="1" x14ac:dyDescent="0.25">
      <c r="A21" s="169"/>
      <c r="B21" s="86" t="str">
        <f>'Bureaux de vote'!B124</f>
        <v>PUNAAUIA</v>
      </c>
      <c r="C21" s="86">
        <v>15</v>
      </c>
      <c r="D21" s="87">
        <f>'Bureaux de vote'!D124</f>
        <v>18002</v>
      </c>
      <c r="E21" s="87">
        <f>'Bureaux de vote'!E124</f>
        <v>11592</v>
      </c>
      <c r="F21" s="87">
        <f>'Bureaux de vote'!F124</f>
        <v>6410</v>
      </c>
      <c r="G21" s="87">
        <f>'Bureaux de vote'!G124</f>
        <v>64.392845239417838</v>
      </c>
      <c r="H21" s="87">
        <f>'Bureaux de vote'!H124</f>
        <v>197</v>
      </c>
      <c r="I21" s="87">
        <f>'Bureaux de vote'!I124</f>
        <v>103</v>
      </c>
      <c r="J21" s="87">
        <f>'Bureaux de vote'!J124</f>
        <v>11292</v>
      </c>
      <c r="K21" s="80">
        <f>'Bureaux de vote'!K124</f>
        <v>2749</v>
      </c>
      <c r="L21" s="81">
        <f>'Bureaux de vote'!L124</f>
        <v>24.344668792065178</v>
      </c>
      <c r="M21" s="80">
        <f>'Bureaux de vote'!M124</f>
        <v>2223</v>
      </c>
      <c r="N21" s="38">
        <f>M21/$J21*100</f>
        <v>19.686503719447394</v>
      </c>
      <c r="O21" s="80">
        <f>'Bureaux de vote'!O124</f>
        <v>6320</v>
      </c>
      <c r="P21" s="38">
        <f>O21/$J21*100</f>
        <v>55.968827488487428</v>
      </c>
    </row>
    <row r="22" spans="1:20" x14ac:dyDescent="0.25">
      <c r="A22" s="23" t="s">
        <v>80</v>
      </c>
      <c r="B22" s="19"/>
      <c r="C22" s="19">
        <f>SUM(C23:C29)</f>
        <v>34</v>
      </c>
      <c r="D22" s="69">
        <f>SUM(D23:D29)</f>
        <v>28350</v>
      </c>
      <c r="E22" s="69">
        <f>SUM(E23:E29)</f>
        <v>21271</v>
      </c>
      <c r="F22" s="59">
        <f>D22-E22</f>
        <v>7079</v>
      </c>
      <c r="G22" s="29">
        <f>E22/D22*100</f>
        <v>75.029982363315696</v>
      </c>
      <c r="H22" s="129">
        <f>SUM(H23:H29)</f>
        <v>138</v>
      </c>
      <c r="I22" s="129">
        <f>SUM(I23:I29)</f>
        <v>137</v>
      </c>
      <c r="J22" s="62">
        <f>SUM(J23:J29)</f>
        <v>20996</v>
      </c>
      <c r="K22" s="69">
        <f>SUM(K23:K29)</f>
        <v>4344</v>
      </c>
      <c r="L22" s="27">
        <f>K22/$J22*100</f>
        <v>20.689655172413794</v>
      </c>
      <c r="M22" s="69">
        <f>SUM(M23:M29)</f>
        <v>5316</v>
      </c>
      <c r="N22" s="28">
        <f>M22/$J22*100</f>
        <v>25.319108401600303</v>
      </c>
      <c r="O22" s="69">
        <f>SUM(O23:O29)</f>
        <v>11336</v>
      </c>
      <c r="P22" s="28">
        <f>O22/$J22*100</f>
        <v>53.991236425985903</v>
      </c>
      <c r="Q22" s="15"/>
      <c r="R22" s="15"/>
      <c r="S22" s="15"/>
      <c r="T22" s="15"/>
    </row>
    <row r="23" spans="1:20" s="15" customFormat="1" x14ac:dyDescent="0.25">
      <c r="A23" s="168" t="s">
        <v>14</v>
      </c>
      <c r="B23" s="84" t="str">
        <f>'Bureaux de vote'!B140</f>
        <v>BORA-BORA</v>
      </c>
      <c r="C23" s="93">
        <v>5</v>
      </c>
      <c r="D23" s="85">
        <f>'Bureaux de vote'!D140</f>
        <v>6873</v>
      </c>
      <c r="E23" s="85">
        <f>'Bureaux de vote'!E140</f>
        <v>5029</v>
      </c>
      <c r="F23" s="85">
        <f>'Bureaux de vote'!F140</f>
        <v>1844</v>
      </c>
      <c r="G23" s="85">
        <f>'Bureaux de vote'!G140</f>
        <v>73.170376836898015</v>
      </c>
      <c r="H23" s="85">
        <f>'Bureaux de vote'!H140</f>
        <v>30</v>
      </c>
      <c r="I23" s="85">
        <f>'Bureaux de vote'!I140</f>
        <v>15</v>
      </c>
      <c r="J23" s="85">
        <f>'Bureaux de vote'!J140</f>
        <v>4984</v>
      </c>
      <c r="K23" s="77">
        <f>'Bureaux de vote'!K140</f>
        <v>1096</v>
      </c>
      <c r="L23" s="38">
        <f>'Bureaux de vote'!L140</f>
        <v>21.990369181380416</v>
      </c>
      <c r="M23" s="77">
        <f>'Bureaux de vote'!M140</f>
        <v>930</v>
      </c>
      <c r="N23" s="38">
        <f>'Bureaux de vote'!N140</f>
        <v>18.659711075441411</v>
      </c>
      <c r="O23" s="77">
        <f>'Bureaux de vote'!O140</f>
        <v>2958</v>
      </c>
      <c r="P23" s="38">
        <f>'Bureaux de vote'!P140</f>
        <v>59.34991974317817</v>
      </c>
    </row>
    <row r="24" spans="1:20" x14ac:dyDescent="0.25">
      <c r="A24" s="168"/>
      <c r="B24" s="84" t="str">
        <f>'Bureaux de vote'!B146</f>
        <v>HUAHINE</v>
      </c>
      <c r="C24" s="84">
        <v>8</v>
      </c>
      <c r="D24" s="85">
        <f>'Bureaux de vote'!D146</f>
        <v>5224</v>
      </c>
      <c r="E24" s="85">
        <f>'Bureaux de vote'!E146</f>
        <v>3874</v>
      </c>
      <c r="F24" s="85">
        <f>'Bureaux de vote'!F146</f>
        <v>1350</v>
      </c>
      <c r="G24" s="85">
        <f>'Bureaux de vote'!G146</f>
        <v>74.15773353751915</v>
      </c>
      <c r="H24" s="85">
        <f>'Bureaux de vote'!H146</f>
        <v>25</v>
      </c>
      <c r="I24" s="85">
        <f>'Bureaux de vote'!I146</f>
        <v>33</v>
      </c>
      <c r="J24" s="85">
        <f>'Bureaux de vote'!J146</f>
        <v>3816</v>
      </c>
      <c r="K24" s="77">
        <f>'Bureaux de vote'!K146</f>
        <v>766</v>
      </c>
      <c r="L24" s="38">
        <f>'Bureaux de vote'!L146</f>
        <v>20.073375262054508</v>
      </c>
      <c r="M24" s="77">
        <f>'Bureaux de vote'!M146</f>
        <v>718</v>
      </c>
      <c r="N24" s="38">
        <f>'Bureaux de vote'!N146</f>
        <v>18.815513626834381</v>
      </c>
      <c r="O24" s="77">
        <f>'Bureaux de vote'!O146</f>
        <v>2332</v>
      </c>
      <c r="P24" s="38">
        <f>'Bureaux de vote'!P146</f>
        <v>61.111111111111114</v>
      </c>
      <c r="Q24" s="15"/>
      <c r="R24" s="15"/>
      <c r="S24" s="15"/>
      <c r="T24" s="15"/>
    </row>
    <row r="25" spans="1:20" s="15" customFormat="1" x14ac:dyDescent="0.25">
      <c r="A25" s="168"/>
      <c r="B25" s="84" t="str">
        <f>'Bureaux de vote'!B155</f>
        <v>MAUPITI</v>
      </c>
      <c r="C25" s="84">
        <v>1</v>
      </c>
      <c r="D25" s="85">
        <f>'Bureaux de vote'!D155</f>
        <v>1038</v>
      </c>
      <c r="E25" s="85">
        <f>'Bureaux de vote'!E155</f>
        <v>949</v>
      </c>
      <c r="F25" s="85">
        <f>'Bureaux de vote'!F155</f>
        <v>89</v>
      </c>
      <c r="G25" s="85">
        <f>'Bureaux de vote'!G155</f>
        <v>91.425818882466274</v>
      </c>
      <c r="H25" s="85">
        <f>'Bureaux de vote'!H155</f>
        <v>6</v>
      </c>
      <c r="I25" s="85">
        <f>'Bureaux de vote'!I155</f>
        <v>6</v>
      </c>
      <c r="J25" s="85">
        <f>'Bureaux de vote'!J155</f>
        <v>937</v>
      </c>
      <c r="K25" s="77">
        <f>'Bureaux de vote'!K155</f>
        <v>62</v>
      </c>
      <c r="L25" s="38">
        <f>'Bureaux de vote'!L155</f>
        <v>6.6168623265741733</v>
      </c>
      <c r="M25" s="77">
        <f>'Bureaux de vote'!M155</f>
        <v>448</v>
      </c>
      <c r="N25" s="38">
        <f>'Bureaux de vote'!N155</f>
        <v>47.81216648879402</v>
      </c>
      <c r="O25" s="77">
        <f>'Bureaux de vote'!O155</f>
        <v>427</v>
      </c>
      <c r="P25" s="38">
        <f>'Bureaux de vote'!P155</f>
        <v>45.570971184631802</v>
      </c>
    </row>
    <row r="26" spans="1:20" s="15" customFormat="1" x14ac:dyDescent="0.25">
      <c r="A26" s="168"/>
      <c r="B26" s="84" t="str">
        <f>'Bureaux de vote'!B157</f>
        <v>TAHA'A</v>
      </c>
      <c r="C26" s="84">
        <v>8</v>
      </c>
      <c r="D26" s="85">
        <f>'Bureaux de vote'!D157</f>
        <v>4694</v>
      </c>
      <c r="E26" s="85">
        <f>'Bureaux de vote'!E157</f>
        <v>3436</v>
      </c>
      <c r="F26" s="85">
        <f>'Bureaux de vote'!F157</f>
        <v>1258</v>
      </c>
      <c r="G26" s="85">
        <f>'Bureaux de vote'!G157</f>
        <v>73.199829569663393</v>
      </c>
      <c r="H26" s="85">
        <f>'Bureaux de vote'!H157</f>
        <v>25</v>
      </c>
      <c r="I26" s="85">
        <f>'Bureaux de vote'!I157</f>
        <v>22</v>
      </c>
      <c r="J26" s="85">
        <f>'Bureaux de vote'!J157</f>
        <v>3389</v>
      </c>
      <c r="K26" s="77">
        <f>'Bureaux de vote'!K157</f>
        <v>915</v>
      </c>
      <c r="L26" s="38">
        <f>'Bureaux de vote'!L157</f>
        <v>26.999114783121865</v>
      </c>
      <c r="M26" s="77">
        <f>'Bureaux de vote'!M157</f>
        <v>1064</v>
      </c>
      <c r="N26" s="38">
        <f>'Bureaux de vote'!N157</f>
        <v>31.395691944526412</v>
      </c>
      <c r="O26" s="77">
        <f>'Bureaux de vote'!O157</f>
        <v>1410</v>
      </c>
      <c r="P26" s="38">
        <f>'Bureaux de vote'!P157</f>
        <v>41.605193272351727</v>
      </c>
    </row>
    <row r="27" spans="1:20" s="15" customFormat="1" x14ac:dyDescent="0.25">
      <c r="A27" s="168"/>
      <c r="B27" s="84" t="str">
        <f>'Bureaux de vote'!B166</f>
        <v>TAPUTAPUATEA</v>
      </c>
      <c r="C27" s="84">
        <v>4</v>
      </c>
      <c r="D27" s="85">
        <f>'Bureaux de vote'!D166</f>
        <v>3914</v>
      </c>
      <c r="E27" s="85">
        <f>'Bureaux de vote'!E166</f>
        <v>2993</v>
      </c>
      <c r="F27" s="85">
        <f>'Bureaux de vote'!F166</f>
        <v>921</v>
      </c>
      <c r="G27" s="85">
        <f>'Bureaux de vote'!G166</f>
        <v>76.469085334695961</v>
      </c>
      <c r="H27" s="85">
        <f>'Bureaux de vote'!H166</f>
        <v>24</v>
      </c>
      <c r="I27" s="85">
        <f>'Bureaux de vote'!I166</f>
        <v>22</v>
      </c>
      <c r="J27" s="85">
        <f>'Bureaux de vote'!J166</f>
        <v>2947</v>
      </c>
      <c r="K27" s="77">
        <f>'Bureaux de vote'!K166</f>
        <v>619</v>
      </c>
      <c r="L27" s="38">
        <f>'Bureaux de vote'!L166</f>
        <v>21.004411265693925</v>
      </c>
      <c r="M27" s="77">
        <f>'Bureaux de vote'!M166</f>
        <v>628</v>
      </c>
      <c r="N27" s="38">
        <f>'Bureaux de vote'!N166</f>
        <v>21.309806582965727</v>
      </c>
      <c r="O27" s="77">
        <f>'Bureaux de vote'!O166</f>
        <v>1700</v>
      </c>
      <c r="P27" s="38">
        <f>'Bureaux de vote'!P166</f>
        <v>57.685782151340348</v>
      </c>
    </row>
    <row r="28" spans="1:20" s="15" customFormat="1" x14ac:dyDescent="0.25">
      <c r="A28" s="168"/>
      <c r="B28" s="84" t="str">
        <f>'Bureaux de vote'!B171</f>
        <v>TUMARAA</v>
      </c>
      <c r="C28" s="84">
        <v>5</v>
      </c>
      <c r="D28" s="85">
        <f>'Bureaux de vote'!D171</f>
        <v>3148</v>
      </c>
      <c r="E28" s="85">
        <f>'Bureaux de vote'!E171</f>
        <v>2451</v>
      </c>
      <c r="F28" s="85">
        <f>'Bureaux de vote'!F171</f>
        <v>697</v>
      </c>
      <c r="G28" s="85">
        <f>'Bureaux de vote'!G171</f>
        <v>77.858958068614996</v>
      </c>
      <c r="H28" s="85">
        <f>'Bureaux de vote'!H171</f>
        <v>16</v>
      </c>
      <c r="I28" s="85">
        <f>'Bureaux de vote'!I171</f>
        <v>25</v>
      </c>
      <c r="J28" s="85">
        <f>'Bureaux de vote'!J171</f>
        <v>2410</v>
      </c>
      <c r="K28" s="77">
        <f>'Bureaux de vote'!K171</f>
        <v>506</v>
      </c>
      <c r="L28" s="38">
        <f>'Bureaux de vote'!L171</f>
        <v>20.995850622406639</v>
      </c>
      <c r="M28" s="77">
        <f>'Bureaux de vote'!M171</f>
        <v>574</v>
      </c>
      <c r="N28" s="38">
        <f>'Bureaux de vote'!N171</f>
        <v>23.817427385892113</v>
      </c>
      <c r="O28" s="77">
        <f>'Bureaux de vote'!O171</f>
        <v>1330</v>
      </c>
      <c r="P28" s="38">
        <f>'Bureaux de vote'!P171</f>
        <v>55.186721991701248</v>
      </c>
    </row>
    <row r="29" spans="1:20" s="15" customFormat="1" x14ac:dyDescent="0.25">
      <c r="A29" s="169"/>
      <c r="B29" s="86" t="str">
        <f>'Bureaux de vote'!B177</f>
        <v>UTUROA</v>
      </c>
      <c r="C29" s="86">
        <v>3</v>
      </c>
      <c r="D29" s="87">
        <f>'Bureaux de vote'!D177</f>
        <v>3459</v>
      </c>
      <c r="E29" s="87">
        <f>'Bureaux de vote'!E177</f>
        <v>2539</v>
      </c>
      <c r="F29" s="87">
        <f>'Bureaux de vote'!F177</f>
        <v>920</v>
      </c>
      <c r="G29" s="87">
        <f>'Bureaux de vote'!G177</f>
        <v>73.402717548424405</v>
      </c>
      <c r="H29" s="87">
        <f>'Bureaux de vote'!H177</f>
        <v>12</v>
      </c>
      <c r="I29" s="87">
        <f>'Bureaux de vote'!I177</f>
        <v>14</v>
      </c>
      <c r="J29" s="87">
        <f>'Bureaux de vote'!J177</f>
        <v>2513</v>
      </c>
      <c r="K29" s="80">
        <f>'Bureaux de vote'!K177</f>
        <v>380</v>
      </c>
      <c r="L29" s="38">
        <f>'Bureaux de vote'!L177</f>
        <v>15.121368881814565</v>
      </c>
      <c r="M29" s="80">
        <f>'Bureaux de vote'!M177</f>
        <v>954</v>
      </c>
      <c r="N29" s="38">
        <f>'Bureaux de vote'!N177</f>
        <v>37.962594508555512</v>
      </c>
      <c r="O29" s="80">
        <f>'Bureaux de vote'!O177</f>
        <v>1179</v>
      </c>
      <c r="P29" s="81">
        <f>'Bureaux de vote'!P177</f>
        <v>46.916036609629927</v>
      </c>
    </row>
    <row r="30" spans="1:20" x14ac:dyDescent="0.25">
      <c r="A30" s="23" t="s">
        <v>97</v>
      </c>
      <c r="B30" s="19"/>
      <c r="C30" s="19">
        <f>SUM(C31:C35)</f>
        <v>17</v>
      </c>
      <c r="D30" s="69">
        <f>SUM(D31:D35)</f>
        <v>7981</v>
      </c>
      <c r="E30" s="69">
        <f>SUM(E31:E35)</f>
        <v>6119</v>
      </c>
      <c r="F30" s="59">
        <f>D30-E30</f>
        <v>1862</v>
      </c>
      <c r="G30" s="29">
        <f>E30/D30*100</f>
        <v>76.669590276907655</v>
      </c>
      <c r="H30" s="129">
        <f>SUM(H31:H35)</f>
        <v>37</v>
      </c>
      <c r="I30" s="129">
        <f>SUM(I31:I35)</f>
        <v>45</v>
      </c>
      <c r="J30" s="62">
        <f>SUM(J31:J35)</f>
        <v>6037</v>
      </c>
      <c r="K30" s="69">
        <f>SUM(K31:K35)</f>
        <v>871</v>
      </c>
      <c r="L30" s="28">
        <f>K30/$J30*100</f>
        <v>14.427695875434818</v>
      </c>
      <c r="M30" s="69">
        <f>SUM(M31:M35)</f>
        <v>1767</v>
      </c>
      <c r="N30" s="28">
        <f>M30/$J30*100</f>
        <v>29.269504720887856</v>
      </c>
      <c r="O30" s="69">
        <f>SUM(O31:O35)</f>
        <v>3399</v>
      </c>
      <c r="P30" s="28">
        <f>O30/$J30*100</f>
        <v>56.302799403677326</v>
      </c>
      <c r="Q30" s="15"/>
      <c r="R30" s="15"/>
      <c r="S30" s="15"/>
      <c r="T30" s="15"/>
    </row>
    <row r="31" spans="1:20" s="15" customFormat="1" x14ac:dyDescent="0.25">
      <c r="A31" s="168" t="s">
        <v>92</v>
      </c>
      <c r="B31" s="84" t="str">
        <f>'Bureaux de vote'!B181</f>
        <v>ARUTUA</v>
      </c>
      <c r="C31" s="93">
        <v>3</v>
      </c>
      <c r="D31" s="85">
        <f>'Bureaux de vote'!D181</f>
        <v>1548</v>
      </c>
      <c r="E31" s="85">
        <f>'Bureaux de vote'!E181</f>
        <v>1080</v>
      </c>
      <c r="F31" s="85">
        <f>'Bureaux de vote'!F181</f>
        <v>468</v>
      </c>
      <c r="G31" s="85">
        <f>'Bureaux de vote'!G181</f>
        <v>69.767441860465112</v>
      </c>
      <c r="H31" s="85">
        <f>'Bureaux de vote'!H181</f>
        <v>4</v>
      </c>
      <c r="I31" s="85">
        <f>'Bureaux de vote'!I181</f>
        <v>7</v>
      </c>
      <c r="J31" s="85">
        <f>'Bureaux de vote'!J181</f>
        <v>1069</v>
      </c>
      <c r="K31" s="77">
        <f>'Bureaux de vote'!K181</f>
        <v>108</v>
      </c>
      <c r="L31" s="38">
        <f>'Bureaux de vote'!L181</f>
        <v>10.102899906454631</v>
      </c>
      <c r="M31" s="77">
        <f>'Bureaux de vote'!M181</f>
        <v>372</v>
      </c>
      <c r="N31" s="38">
        <f>'Bureaux de vote'!N181</f>
        <v>34.79887745556595</v>
      </c>
      <c r="O31" s="77">
        <f>'Bureaux de vote'!O181</f>
        <v>589</v>
      </c>
      <c r="P31" s="38">
        <f>'Bureaux de vote'!P181</f>
        <v>55.098222637979418</v>
      </c>
    </row>
    <row r="32" spans="1:20" s="15" customFormat="1" x14ac:dyDescent="0.25">
      <c r="A32" s="168"/>
      <c r="B32" s="84" t="str">
        <f>'Bureaux de vote'!B185</f>
        <v>FAKARAVA</v>
      </c>
      <c r="C32" s="84">
        <v>5</v>
      </c>
      <c r="D32" s="85">
        <f>'Bureaux de vote'!D185</f>
        <v>1261</v>
      </c>
      <c r="E32" s="85">
        <f>'Bureaux de vote'!E185</f>
        <v>1090</v>
      </c>
      <c r="F32" s="85">
        <f>'Bureaux de vote'!F185</f>
        <v>171</v>
      </c>
      <c r="G32" s="85">
        <f>'Bureaux de vote'!G185</f>
        <v>86.43933386201428</v>
      </c>
      <c r="H32" s="85">
        <f>'Bureaux de vote'!H185</f>
        <v>4</v>
      </c>
      <c r="I32" s="85">
        <f>'Bureaux de vote'!I185</f>
        <v>0</v>
      </c>
      <c r="J32" s="85">
        <f>'Bureaux de vote'!J185</f>
        <v>1086</v>
      </c>
      <c r="K32" s="77">
        <f>'Bureaux de vote'!K185</f>
        <v>175</v>
      </c>
      <c r="L32" s="38">
        <f>'Bureaux de vote'!L185</f>
        <v>16.114180478821364</v>
      </c>
      <c r="M32" s="77">
        <f>'Bureaux de vote'!M185</f>
        <v>364</v>
      </c>
      <c r="N32" s="38">
        <f>'Bureaux de vote'!N185</f>
        <v>33.51749539594843</v>
      </c>
      <c r="O32" s="77">
        <f>'Bureaux de vote'!O185</f>
        <v>547</v>
      </c>
      <c r="P32" s="38">
        <f>'Bureaux de vote'!P185</f>
        <v>50.368324125230203</v>
      </c>
    </row>
    <row r="33" spans="1:20" s="15" customFormat="1" x14ac:dyDescent="0.25">
      <c r="A33" s="168"/>
      <c r="B33" s="84" t="str">
        <f>'Bureaux de vote'!B191</f>
        <v>MANIHI</v>
      </c>
      <c r="C33" s="84">
        <v>2</v>
      </c>
      <c r="D33" s="85">
        <f>'Bureaux de vote'!D191</f>
        <v>968</v>
      </c>
      <c r="E33" s="85">
        <f>'Bureaux de vote'!E191</f>
        <v>736</v>
      </c>
      <c r="F33" s="85">
        <f>'Bureaux de vote'!F191</f>
        <v>232</v>
      </c>
      <c r="G33" s="85">
        <f>'Bureaux de vote'!G191</f>
        <v>76.033057851239676</v>
      </c>
      <c r="H33" s="85">
        <f>'Bureaux de vote'!H191</f>
        <v>3</v>
      </c>
      <c r="I33" s="85">
        <f>'Bureaux de vote'!I191</f>
        <v>3</v>
      </c>
      <c r="J33" s="85">
        <f>'Bureaux de vote'!J191</f>
        <v>730</v>
      </c>
      <c r="K33" s="77">
        <f>'Bureaux de vote'!K191</f>
        <v>71</v>
      </c>
      <c r="L33" s="38">
        <f>'Bureaux de vote'!L191</f>
        <v>9.7260273972602747</v>
      </c>
      <c r="M33" s="77">
        <f>'Bureaux de vote'!M191</f>
        <v>248</v>
      </c>
      <c r="N33" s="38">
        <f>'Bureaux de vote'!N191</f>
        <v>33.972602739726028</v>
      </c>
      <c r="O33" s="77">
        <f>'Bureaux de vote'!O191</f>
        <v>411</v>
      </c>
      <c r="P33" s="38">
        <f>'Bureaux de vote'!P191</f>
        <v>56.301369863013697</v>
      </c>
    </row>
    <row r="34" spans="1:20" s="15" customFormat="1" x14ac:dyDescent="0.25">
      <c r="A34" s="168"/>
      <c r="B34" s="84" t="str">
        <f>'Bureaux de vote'!B194</f>
        <v>RANGIROA</v>
      </c>
      <c r="C34" s="84">
        <v>5</v>
      </c>
      <c r="D34" s="85">
        <f>'Bureaux de vote'!D194</f>
        <v>2894</v>
      </c>
      <c r="E34" s="85">
        <f>'Bureaux de vote'!E194</f>
        <v>2235</v>
      </c>
      <c r="F34" s="85">
        <f>'Bureaux de vote'!F194</f>
        <v>659</v>
      </c>
      <c r="G34" s="85">
        <f>'Bureaux de vote'!G194</f>
        <v>77.228749136143747</v>
      </c>
      <c r="H34" s="85">
        <f>'Bureaux de vote'!H194</f>
        <v>20</v>
      </c>
      <c r="I34" s="85">
        <f>'Bureaux de vote'!I194</f>
        <v>34</v>
      </c>
      <c r="J34" s="85">
        <f>'Bureaux de vote'!J194</f>
        <v>2181</v>
      </c>
      <c r="K34" s="77">
        <f>'Bureaux de vote'!K194</f>
        <v>461</v>
      </c>
      <c r="L34" s="38">
        <f>'Bureaux de vote'!L194</f>
        <v>21.13709307657038</v>
      </c>
      <c r="M34" s="77">
        <f>'Bureaux de vote'!M194</f>
        <v>459</v>
      </c>
      <c r="N34" s="38">
        <f>'Bureaux de vote'!N194</f>
        <v>21.045392022008251</v>
      </c>
      <c r="O34" s="77">
        <f>'Bureaux de vote'!O194</f>
        <v>1261</v>
      </c>
      <c r="P34" s="38">
        <f>'Bureaux de vote'!P194</f>
        <v>57.817514901421362</v>
      </c>
    </row>
    <row r="35" spans="1:20" s="15" customFormat="1" x14ac:dyDescent="0.25">
      <c r="A35" s="169"/>
      <c r="B35" s="86" t="str">
        <f>'Bureaux de vote'!B200</f>
        <v>TAKAROA</v>
      </c>
      <c r="C35" s="86">
        <v>2</v>
      </c>
      <c r="D35" s="87">
        <f>'Bureaux de vote'!D200</f>
        <v>1310</v>
      </c>
      <c r="E35" s="87">
        <f>'Bureaux de vote'!E200</f>
        <v>978</v>
      </c>
      <c r="F35" s="87">
        <f>'Bureaux de vote'!F200</f>
        <v>332</v>
      </c>
      <c r="G35" s="87">
        <f>'Bureaux de vote'!G200</f>
        <v>74.656488549618317</v>
      </c>
      <c r="H35" s="87">
        <f>'Bureaux de vote'!H200</f>
        <v>6</v>
      </c>
      <c r="I35" s="87">
        <f>'Bureaux de vote'!I200</f>
        <v>1</v>
      </c>
      <c r="J35" s="87">
        <f>'Bureaux de vote'!J200</f>
        <v>971</v>
      </c>
      <c r="K35" s="80">
        <f>'Bureaux de vote'!K200</f>
        <v>56</v>
      </c>
      <c r="L35" s="81">
        <f>'Bureaux de vote'!L200</f>
        <v>5.7672502574665296</v>
      </c>
      <c r="M35" s="80">
        <f>'Bureaux de vote'!M200</f>
        <v>324</v>
      </c>
      <c r="N35" s="81">
        <f>'Bureaux de vote'!N200</f>
        <v>33.36766220391349</v>
      </c>
      <c r="O35" s="80">
        <f>'Bureaux de vote'!O200</f>
        <v>591</v>
      </c>
      <c r="P35" s="81">
        <f>'Bureaux de vote'!P200</f>
        <v>60.865087538619974</v>
      </c>
    </row>
    <row r="36" spans="1:20" x14ac:dyDescent="0.25">
      <c r="A36" s="23" t="s">
        <v>98</v>
      </c>
      <c r="B36" s="21"/>
      <c r="C36" s="19">
        <f>SUM(C37:C48)</f>
        <v>26</v>
      </c>
      <c r="D36" s="69">
        <f>SUM(D37:D48)</f>
        <v>6053</v>
      </c>
      <c r="E36" s="69">
        <f>SUM(E37:E48)</f>
        <v>4844</v>
      </c>
      <c r="F36" s="59">
        <f>D36-E36</f>
        <v>1209</v>
      </c>
      <c r="G36" s="29">
        <f>E36/D36*100</f>
        <v>80.02643317363291</v>
      </c>
      <c r="H36" s="129">
        <f>SUM(H37:H48)</f>
        <v>16</v>
      </c>
      <c r="I36" s="129">
        <f>SUM(I37:I48)</f>
        <v>27</v>
      </c>
      <c r="J36" s="62">
        <f>SUM(J37:J48)</f>
        <v>4801</v>
      </c>
      <c r="K36" s="69">
        <f>SUM(K37:K48)</f>
        <v>354</v>
      </c>
      <c r="L36" s="28">
        <f>K36/$J36*100</f>
        <v>7.3734638616954795</v>
      </c>
      <c r="M36" s="69">
        <f>SUM(M37:M48)</f>
        <v>1813</v>
      </c>
      <c r="N36" s="28">
        <f>M36/$J36*100</f>
        <v>37.762966048739841</v>
      </c>
      <c r="O36" s="69">
        <f>SUM(O37:O48)</f>
        <v>2634</v>
      </c>
      <c r="P36" s="28">
        <f>O36/$J36*100</f>
        <v>54.863570089564675</v>
      </c>
      <c r="Q36" s="15"/>
      <c r="R36" s="15"/>
      <c r="S36" s="15"/>
      <c r="T36" s="15"/>
    </row>
    <row r="37" spans="1:20" s="15" customFormat="1" x14ac:dyDescent="0.25">
      <c r="A37" s="168" t="s">
        <v>94</v>
      </c>
      <c r="B37" s="84" t="str">
        <f>'Bureaux de vote'!B203</f>
        <v>ANAA</v>
      </c>
      <c r="C37" s="93">
        <v>2</v>
      </c>
      <c r="D37" s="85">
        <f>'Bureaux de vote'!D203</f>
        <v>672</v>
      </c>
      <c r="E37" s="85">
        <f>'Bureaux de vote'!E203</f>
        <v>471</v>
      </c>
      <c r="F37" s="85">
        <f>'Bureaux de vote'!F203</f>
        <v>201</v>
      </c>
      <c r="G37" s="85">
        <f>'Bureaux de vote'!G203</f>
        <v>70.089285714285708</v>
      </c>
      <c r="H37" s="85">
        <f>'Bureaux de vote'!H203</f>
        <v>2</v>
      </c>
      <c r="I37" s="85">
        <f>'Bureaux de vote'!I203</f>
        <v>4</v>
      </c>
      <c r="J37" s="85">
        <f>'Bureaux de vote'!J203</f>
        <v>465</v>
      </c>
      <c r="K37" s="77">
        <f>'Bureaux de vote'!K203</f>
        <v>72</v>
      </c>
      <c r="L37" s="38">
        <f>'Bureaux de vote'!L203</f>
        <v>15.483870967741936</v>
      </c>
      <c r="M37" s="77">
        <f>'Bureaux de vote'!M203</f>
        <v>151</v>
      </c>
      <c r="N37" s="38">
        <f>'Bureaux de vote'!N203</f>
        <v>32.473118279569889</v>
      </c>
      <c r="O37" s="77">
        <f>'Bureaux de vote'!O203</f>
        <v>242</v>
      </c>
      <c r="P37" s="38">
        <f>'Bureaux de vote'!P203</f>
        <v>52.043010752688168</v>
      </c>
    </row>
    <row r="38" spans="1:20" s="15" customFormat="1" x14ac:dyDescent="0.25">
      <c r="A38" s="168"/>
      <c r="B38" s="84" t="str">
        <f>'Bureaux de vote'!B206</f>
        <v>FANGATAU</v>
      </c>
      <c r="C38" s="84">
        <v>2</v>
      </c>
      <c r="D38" s="85">
        <f>'Bureaux de vote'!D206</f>
        <v>257</v>
      </c>
      <c r="E38" s="85">
        <f>'Bureaux de vote'!E206</f>
        <v>171</v>
      </c>
      <c r="F38" s="85">
        <f>'Bureaux de vote'!F206</f>
        <v>86</v>
      </c>
      <c r="G38" s="85">
        <f>'Bureaux de vote'!G206</f>
        <v>66.536964980544738</v>
      </c>
      <c r="H38" s="85">
        <f>'Bureaux de vote'!H206</f>
        <v>0</v>
      </c>
      <c r="I38" s="85">
        <f>'Bureaux de vote'!I206</f>
        <v>0</v>
      </c>
      <c r="J38" s="85">
        <f>'Bureaux de vote'!J206</f>
        <v>171</v>
      </c>
      <c r="K38" s="77">
        <f>'Bureaux de vote'!K206</f>
        <v>45</v>
      </c>
      <c r="L38" s="38">
        <f>'Bureaux de vote'!L206</f>
        <v>26.315789473684209</v>
      </c>
      <c r="M38" s="77">
        <f>'Bureaux de vote'!M206</f>
        <v>94</v>
      </c>
      <c r="N38" s="38">
        <f>'Bureaux de vote'!N206</f>
        <v>54.970760233918128</v>
      </c>
      <c r="O38" s="77">
        <f>'Bureaux de vote'!O206</f>
        <v>32</v>
      </c>
      <c r="P38" s="38">
        <f>'Bureaux de vote'!P206</f>
        <v>18.71345029239766</v>
      </c>
    </row>
    <row r="39" spans="1:20" s="15" customFormat="1" x14ac:dyDescent="0.25">
      <c r="A39" s="168"/>
      <c r="B39" s="84" t="str">
        <f>'Bureaux de vote'!B209</f>
        <v>GAMBIER</v>
      </c>
      <c r="C39" s="84">
        <v>1</v>
      </c>
      <c r="D39" s="85">
        <f>'Bureaux de vote'!D209</f>
        <v>924</v>
      </c>
      <c r="E39" s="85">
        <f>'Bureaux de vote'!E209</f>
        <v>831</v>
      </c>
      <c r="F39" s="85">
        <f>'Bureaux de vote'!F209</f>
        <v>93</v>
      </c>
      <c r="G39" s="85">
        <f>'Bureaux de vote'!G209</f>
        <v>89.935064935064929</v>
      </c>
      <c r="H39" s="85">
        <f>'Bureaux de vote'!H209</f>
        <v>4</v>
      </c>
      <c r="I39" s="85">
        <f>'Bureaux de vote'!I209</f>
        <v>7</v>
      </c>
      <c r="J39" s="85">
        <f>'Bureaux de vote'!J209</f>
        <v>820</v>
      </c>
      <c r="K39" s="77">
        <f>'Bureaux de vote'!K209</f>
        <v>22</v>
      </c>
      <c r="L39" s="38">
        <f>'Bureaux de vote'!L209</f>
        <v>2.6829268292682928</v>
      </c>
      <c r="M39" s="77">
        <f>'Bureaux de vote'!M209</f>
        <v>252</v>
      </c>
      <c r="N39" s="38">
        <f>'Bureaux de vote'!N209</f>
        <v>30.73170731707317</v>
      </c>
      <c r="O39" s="77">
        <f>'Bureaux de vote'!O209</f>
        <v>546</v>
      </c>
      <c r="P39" s="38">
        <f>'Bureaux de vote'!P209</f>
        <v>66.585365853658544</v>
      </c>
    </row>
    <row r="40" spans="1:20" s="15" customFormat="1" x14ac:dyDescent="0.25">
      <c r="A40" s="168"/>
      <c r="B40" s="84" t="str">
        <f>'Bureaux de vote'!B211</f>
        <v>HAO</v>
      </c>
      <c r="C40" s="84">
        <v>3</v>
      </c>
      <c r="D40" s="85">
        <f>'Bureaux de vote'!D211</f>
        <v>1105</v>
      </c>
      <c r="E40" s="85">
        <f>'Bureaux de vote'!E211</f>
        <v>942</v>
      </c>
      <c r="F40" s="85">
        <f>'Bureaux de vote'!F211</f>
        <v>163</v>
      </c>
      <c r="G40" s="85">
        <f>'Bureaux de vote'!G211</f>
        <v>85.248868778280539</v>
      </c>
      <c r="H40" s="85">
        <f>'Bureaux de vote'!H211</f>
        <v>0</v>
      </c>
      <c r="I40" s="85">
        <f>'Bureaux de vote'!I211</f>
        <v>4</v>
      </c>
      <c r="J40" s="85">
        <f>'Bureaux de vote'!J211</f>
        <v>938</v>
      </c>
      <c r="K40" s="77">
        <f>'Bureaux de vote'!K211</f>
        <v>43</v>
      </c>
      <c r="L40" s="38">
        <f>'Bureaux de vote'!L211</f>
        <v>4.5842217484008536</v>
      </c>
      <c r="M40" s="77">
        <f>'Bureaux de vote'!M211</f>
        <v>401</v>
      </c>
      <c r="N40" s="38">
        <f>'Bureaux de vote'!N211</f>
        <v>42.750533049040513</v>
      </c>
      <c r="O40" s="77">
        <f>'Bureaux de vote'!O211</f>
        <v>494</v>
      </c>
      <c r="P40" s="38">
        <f>'Bureaux de vote'!P211</f>
        <v>52.66524520255863</v>
      </c>
    </row>
    <row r="41" spans="1:20" s="15" customFormat="1" x14ac:dyDescent="0.25">
      <c r="A41" s="168"/>
      <c r="B41" s="84" t="str">
        <f>'Bureaux de vote'!B215</f>
        <v>HIKUERU</v>
      </c>
      <c r="C41" s="84">
        <v>2</v>
      </c>
      <c r="D41" s="85">
        <f>'Bureaux de vote'!D215</f>
        <v>181</v>
      </c>
      <c r="E41" s="85">
        <f>'Bureaux de vote'!E215</f>
        <v>144</v>
      </c>
      <c r="F41" s="85">
        <f>'Bureaux de vote'!F215</f>
        <v>37</v>
      </c>
      <c r="G41" s="85">
        <f>'Bureaux de vote'!G215</f>
        <v>79.55801104972376</v>
      </c>
      <c r="H41" s="85">
        <f>'Bureaux de vote'!H215</f>
        <v>0</v>
      </c>
      <c r="I41" s="85">
        <f>'Bureaux de vote'!I215</f>
        <v>2</v>
      </c>
      <c r="J41" s="85">
        <f>'Bureaux de vote'!J215</f>
        <v>142</v>
      </c>
      <c r="K41" s="77">
        <f>'Bureaux de vote'!K215</f>
        <v>13</v>
      </c>
      <c r="L41" s="38">
        <f>'Bureaux de vote'!L215</f>
        <v>9.1549295774647899</v>
      </c>
      <c r="M41" s="77">
        <f>'Bureaux de vote'!M215</f>
        <v>23</v>
      </c>
      <c r="N41" s="38">
        <f>'Bureaux de vote'!N215</f>
        <v>16.197183098591552</v>
      </c>
      <c r="O41" s="77">
        <f>'Bureaux de vote'!O215</f>
        <v>106</v>
      </c>
      <c r="P41" s="38">
        <f>'Bureaux de vote'!P215</f>
        <v>74.647887323943664</v>
      </c>
    </row>
    <row r="42" spans="1:20" s="15" customFormat="1" x14ac:dyDescent="0.25">
      <c r="A42" s="168"/>
      <c r="B42" s="84" t="str">
        <f>'Bureaux de vote'!B218</f>
        <v>MAKEMO</v>
      </c>
      <c r="C42" s="84">
        <v>5</v>
      </c>
      <c r="D42" s="85">
        <f>'Bureaux de vote'!D218</f>
        <v>1276</v>
      </c>
      <c r="E42" s="85">
        <f>'Bureaux de vote'!E218</f>
        <v>1065</v>
      </c>
      <c r="F42" s="85">
        <f>'Bureaux de vote'!F218</f>
        <v>211</v>
      </c>
      <c r="G42" s="85">
        <f>'Bureaux de vote'!G218</f>
        <v>83.463949843260181</v>
      </c>
      <c r="H42" s="85">
        <f>'Bureaux de vote'!H218</f>
        <v>5</v>
      </c>
      <c r="I42" s="85">
        <f>'Bureaux de vote'!I218</f>
        <v>6</v>
      </c>
      <c r="J42" s="85">
        <f>'Bureaux de vote'!J218</f>
        <v>1054</v>
      </c>
      <c r="K42" s="77">
        <f>'Bureaux de vote'!K218</f>
        <v>40</v>
      </c>
      <c r="L42" s="38">
        <f>'Bureaux de vote'!L218</f>
        <v>3.795066413662239</v>
      </c>
      <c r="M42" s="77">
        <f>'Bureaux de vote'!M218</f>
        <v>439</v>
      </c>
      <c r="N42" s="38">
        <f>'Bureaux de vote'!N218</f>
        <v>41.650853889943072</v>
      </c>
      <c r="O42" s="77">
        <f>'Bureaux de vote'!O218</f>
        <v>575</v>
      </c>
      <c r="P42" s="38">
        <f>'Bureaux de vote'!P218</f>
        <v>54.554079696394687</v>
      </c>
    </row>
    <row r="43" spans="1:20" s="15" customFormat="1" x14ac:dyDescent="0.25">
      <c r="A43" s="168"/>
      <c r="B43" s="84" t="str">
        <f>'Bureaux de vote'!B224</f>
        <v>NAPUKA</v>
      </c>
      <c r="C43" s="84">
        <v>2</v>
      </c>
      <c r="D43" s="85">
        <f>'Bureaux de vote'!D224</f>
        <v>270</v>
      </c>
      <c r="E43" s="85">
        <f>'Bureaux de vote'!E224</f>
        <v>206</v>
      </c>
      <c r="F43" s="85">
        <f>'Bureaux de vote'!F224</f>
        <v>64</v>
      </c>
      <c r="G43" s="85">
        <f>'Bureaux de vote'!G224</f>
        <v>76.296296296296291</v>
      </c>
      <c r="H43" s="85">
        <f>'Bureaux de vote'!H224</f>
        <v>0</v>
      </c>
      <c r="I43" s="85">
        <f>'Bureaux de vote'!I224</f>
        <v>3</v>
      </c>
      <c r="J43" s="85">
        <f>'Bureaux de vote'!J224</f>
        <v>203</v>
      </c>
      <c r="K43" s="77">
        <f>'Bureaux de vote'!K224</f>
        <v>23</v>
      </c>
      <c r="L43" s="38">
        <f>'Bureaux de vote'!L224</f>
        <v>11.330049261083744</v>
      </c>
      <c r="M43" s="77">
        <f>'Bureaux de vote'!M224</f>
        <v>89</v>
      </c>
      <c r="N43" s="38">
        <f>'Bureaux de vote'!N224</f>
        <v>43.842364532019708</v>
      </c>
      <c r="O43" s="77">
        <f>'Bureaux de vote'!O224</f>
        <v>91</v>
      </c>
      <c r="P43" s="38">
        <f>'Bureaux de vote'!P224</f>
        <v>44.827586206896555</v>
      </c>
    </row>
    <row r="44" spans="1:20" s="15" customFormat="1" x14ac:dyDescent="0.25">
      <c r="A44" s="168"/>
      <c r="B44" s="84" t="str">
        <f>'Bureaux de vote'!B227</f>
        <v>NUKUTAVAKE</v>
      </c>
      <c r="C44" s="84">
        <v>3</v>
      </c>
      <c r="D44" s="85">
        <f>'Bureaux de vote'!D227</f>
        <v>267</v>
      </c>
      <c r="E44" s="85">
        <f>'Bureaux de vote'!E227</f>
        <v>185</v>
      </c>
      <c r="F44" s="85">
        <f>'Bureaux de vote'!F227</f>
        <v>82</v>
      </c>
      <c r="G44" s="85">
        <f>'Bureaux de vote'!G227</f>
        <v>69.288389513108612</v>
      </c>
      <c r="H44" s="85">
        <f>'Bureaux de vote'!H227</f>
        <v>0</v>
      </c>
      <c r="I44" s="85">
        <f>'Bureaux de vote'!I227</f>
        <v>0</v>
      </c>
      <c r="J44" s="85">
        <f>'Bureaux de vote'!J227</f>
        <v>185</v>
      </c>
      <c r="K44" s="77">
        <f>'Bureaux de vote'!K227</f>
        <v>21</v>
      </c>
      <c r="L44" s="38">
        <f>'Bureaux de vote'!L227</f>
        <v>11.351351351351353</v>
      </c>
      <c r="M44" s="77">
        <f>'Bureaux de vote'!M227</f>
        <v>76</v>
      </c>
      <c r="N44" s="38">
        <f>'Bureaux de vote'!N227</f>
        <v>41.081081081081081</v>
      </c>
      <c r="O44" s="77">
        <f>'Bureaux de vote'!O227</f>
        <v>88</v>
      </c>
      <c r="P44" s="38">
        <f>'Bureaux de vote'!P227</f>
        <v>47.567567567567572</v>
      </c>
    </row>
    <row r="45" spans="1:20" s="15" customFormat="1" x14ac:dyDescent="0.25">
      <c r="A45" s="168"/>
      <c r="B45" s="84" t="str">
        <f>'Bureaux de vote'!B231</f>
        <v>PUKAPUKA</v>
      </c>
      <c r="C45" s="84">
        <v>1</v>
      </c>
      <c r="D45" s="85">
        <f>'Bureaux de vote'!D231</f>
        <v>149</v>
      </c>
      <c r="E45" s="85">
        <f>'Bureaux de vote'!E231</f>
        <v>126</v>
      </c>
      <c r="F45" s="85">
        <f>'Bureaux de vote'!F231</f>
        <v>23</v>
      </c>
      <c r="G45" s="85">
        <f>'Bureaux de vote'!G231</f>
        <v>84.56375838926175</v>
      </c>
      <c r="H45" s="85">
        <f>'Bureaux de vote'!H231</f>
        <v>0</v>
      </c>
      <c r="I45" s="85">
        <f>'Bureaux de vote'!I231</f>
        <v>0</v>
      </c>
      <c r="J45" s="85">
        <f>'Bureaux de vote'!J231</f>
        <v>126</v>
      </c>
      <c r="K45" s="77">
        <f>'Bureaux de vote'!K231</f>
        <v>8</v>
      </c>
      <c r="L45" s="38">
        <f>'Bureaux de vote'!L231</f>
        <v>6.3492063492063489</v>
      </c>
      <c r="M45" s="77">
        <f>'Bureaux de vote'!M231</f>
        <v>42</v>
      </c>
      <c r="N45" s="38">
        <f>'Bureaux de vote'!N231</f>
        <v>33.333333333333329</v>
      </c>
      <c r="O45" s="77">
        <f>'Bureaux de vote'!O231</f>
        <v>76</v>
      </c>
      <c r="P45" s="38">
        <f>'Bureaux de vote'!P231</f>
        <v>60.317460317460316</v>
      </c>
    </row>
    <row r="46" spans="1:20" s="15" customFormat="1" x14ac:dyDescent="0.25">
      <c r="A46" s="168"/>
      <c r="B46" s="84" t="str">
        <f>'Bureaux de vote'!B233</f>
        <v>REAO</v>
      </c>
      <c r="C46" s="84">
        <v>2</v>
      </c>
      <c r="D46" s="85">
        <f>'Bureaux de vote'!D233</f>
        <v>504</v>
      </c>
      <c r="E46" s="85">
        <f>'Bureaux de vote'!E233</f>
        <v>362</v>
      </c>
      <c r="F46" s="85">
        <f>'Bureaux de vote'!F233</f>
        <v>142</v>
      </c>
      <c r="G46" s="85">
        <f>'Bureaux de vote'!G233</f>
        <v>71.825396825396822</v>
      </c>
      <c r="H46" s="85">
        <f>'Bureaux de vote'!H233</f>
        <v>3</v>
      </c>
      <c r="I46" s="85">
        <f>'Bureaux de vote'!I233</f>
        <v>0</v>
      </c>
      <c r="J46" s="85">
        <f>'Bureaux de vote'!J233</f>
        <v>359</v>
      </c>
      <c r="K46" s="77">
        <f>'Bureaux de vote'!K233</f>
        <v>41</v>
      </c>
      <c r="L46" s="38">
        <f>'Bureaux de vote'!L233</f>
        <v>11.420612813370473</v>
      </c>
      <c r="M46" s="77">
        <f>'Bureaux de vote'!M233</f>
        <v>171</v>
      </c>
      <c r="N46" s="38">
        <f>'Bureaux de vote'!N233</f>
        <v>47.632311977715879</v>
      </c>
      <c r="O46" s="77">
        <f>'Bureaux de vote'!O233</f>
        <v>147</v>
      </c>
      <c r="P46" s="38">
        <f>'Bureaux de vote'!P233</f>
        <v>40.947075208913645</v>
      </c>
    </row>
    <row r="47" spans="1:20" s="15" customFormat="1" x14ac:dyDescent="0.25">
      <c r="A47" s="168"/>
      <c r="B47" s="84" t="str">
        <f>'Bureaux de vote'!B236</f>
        <v>TATAKOTO</v>
      </c>
      <c r="C47" s="84">
        <v>1</v>
      </c>
      <c r="D47" s="85">
        <f>'Bureaux de vote'!D236</f>
        <v>211</v>
      </c>
      <c r="E47" s="85">
        <f>'Bureaux de vote'!E236</f>
        <v>168</v>
      </c>
      <c r="F47" s="85">
        <f>'Bureaux de vote'!F236</f>
        <v>43</v>
      </c>
      <c r="G47" s="85">
        <f>'Bureaux de vote'!G236</f>
        <v>79.620853080568722</v>
      </c>
      <c r="H47" s="85">
        <f>'Bureaux de vote'!H236</f>
        <v>0</v>
      </c>
      <c r="I47" s="85">
        <f>'Bureaux de vote'!I236</f>
        <v>0</v>
      </c>
      <c r="J47" s="85">
        <f>'Bureaux de vote'!J236</f>
        <v>168</v>
      </c>
      <c r="K47" s="77">
        <f>'Bureaux de vote'!K236</f>
        <v>4</v>
      </c>
      <c r="L47" s="38">
        <f>'Bureaux de vote'!L236</f>
        <v>2.3809523809523809</v>
      </c>
      <c r="M47" s="77">
        <f>'Bureaux de vote'!M236</f>
        <v>35</v>
      </c>
      <c r="N47" s="38">
        <f>'Bureaux de vote'!N236</f>
        <v>20.833333333333336</v>
      </c>
      <c r="O47" s="77">
        <f>'Bureaux de vote'!O236</f>
        <v>129</v>
      </c>
      <c r="P47" s="38">
        <f>'Bureaux de vote'!P236</f>
        <v>76.785714285714292</v>
      </c>
    </row>
    <row r="48" spans="1:20" s="15" customFormat="1" x14ac:dyDescent="0.25">
      <c r="A48" s="169"/>
      <c r="B48" s="86" t="str">
        <f>'Bureaux de vote'!B238</f>
        <v>TUREIA</v>
      </c>
      <c r="C48" s="86">
        <v>2</v>
      </c>
      <c r="D48" s="85">
        <f>'Bureaux de vote'!D238</f>
        <v>237</v>
      </c>
      <c r="E48" s="87">
        <f>'Bureaux de vote'!E238</f>
        <v>173</v>
      </c>
      <c r="F48" s="85">
        <f>'Bureaux de vote'!F238</f>
        <v>64</v>
      </c>
      <c r="G48" s="85">
        <f>'Bureaux de vote'!G238</f>
        <v>72.995780590717303</v>
      </c>
      <c r="H48" s="85">
        <f>'Bureaux de vote'!H238</f>
        <v>2</v>
      </c>
      <c r="I48" s="85">
        <f>'Bureaux de vote'!I238</f>
        <v>1</v>
      </c>
      <c r="J48" s="87">
        <f>'Bureaux de vote'!J238</f>
        <v>170</v>
      </c>
      <c r="K48" s="80">
        <f>'Bureaux de vote'!K238</f>
        <v>22</v>
      </c>
      <c r="L48" s="81">
        <f>'Bureaux de vote'!L238</f>
        <v>12.941176470588237</v>
      </c>
      <c r="M48" s="80">
        <f>'Bureaux de vote'!M238</f>
        <v>40</v>
      </c>
      <c r="N48" s="81">
        <f>'Bureaux de vote'!N238</f>
        <v>23.52941176470588</v>
      </c>
      <c r="O48" s="80">
        <f>'Bureaux de vote'!O238</f>
        <v>108</v>
      </c>
      <c r="P48" s="81">
        <f>'Bureaux de vote'!P238</f>
        <v>63.529411764705877</v>
      </c>
    </row>
    <row r="49" spans="1:20" x14ac:dyDescent="0.25">
      <c r="A49" s="26" t="s">
        <v>99</v>
      </c>
      <c r="B49" s="22"/>
      <c r="C49" s="19">
        <f>SUM(C50:C55)</f>
        <v>25</v>
      </c>
      <c r="D49" s="59">
        <f>SUM(D50:D55)</f>
        <v>7321</v>
      </c>
      <c r="E49" s="69">
        <f>SUM(E50:E55)</f>
        <v>6102</v>
      </c>
      <c r="F49" s="59">
        <f>D49-E49</f>
        <v>1219</v>
      </c>
      <c r="G49" s="29">
        <f>E49/D49*100</f>
        <v>83.349269225515641</v>
      </c>
      <c r="H49" s="129">
        <f>SUM(H50:H55)</f>
        <v>28</v>
      </c>
      <c r="I49" s="129">
        <f>SUM(I50:I55)</f>
        <v>24</v>
      </c>
      <c r="J49" s="62">
        <f>SUM(J50:J55)</f>
        <v>6050</v>
      </c>
      <c r="K49" s="69">
        <f>SUM(K50:K55)</f>
        <v>589</v>
      </c>
      <c r="L49" s="28">
        <f>K49/$J49*100</f>
        <v>9.7355371900826455</v>
      </c>
      <c r="M49" s="69">
        <f>SUM(M50:M55)</f>
        <v>2285</v>
      </c>
      <c r="N49" s="28">
        <f>M49/$J49*100</f>
        <v>37.768595041322314</v>
      </c>
      <c r="O49" s="69">
        <f>SUM(O50:O55)</f>
        <v>3176</v>
      </c>
      <c r="P49" s="28">
        <f>O49/$J49*100</f>
        <v>52.495867768595041</v>
      </c>
      <c r="Q49" s="15"/>
      <c r="R49" s="15"/>
      <c r="S49" s="15"/>
      <c r="T49" s="15"/>
    </row>
    <row r="50" spans="1:20" s="15" customFormat="1" x14ac:dyDescent="0.25">
      <c r="A50" s="168" t="s">
        <v>95</v>
      </c>
      <c r="B50" s="93" t="str">
        <f>'Bureaux de vote'!B241</f>
        <v>FATU HIVA</v>
      </c>
      <c r="C50" s="93">
        <v>2</v>
      </c>
      <c r="D50" s="92">
        <f>'Bureaux de vote'!D241</f>
        <v>494</v>
      </c>
      <c r="E50" s="92">
        <f>'Bureaux de vote'!E241</f>
        <v>417</v>
      </c>
      <c r="F50" s="92">
        <f>'Bureaux de vote'!F241</f>
        <v>77</v>
      </c>
      <c r="G50" s="92">
        <f>'Bureaux de vote'!G241</f>
        <v>84.412955465587046</v>
      </c>
      <c r="H50" s="92">
        <f>'Bureaux de vote'!H241</f>
        <v>0</v>
      </c>
      <c r="I50" s="92">
        <f>'Bureaux de vote'!I241</f>
        <v>3</v>
      </c>
      <c r="J50" s="92">
        <f>'Bureaux de vote'!J241</f>
        <v>414</v>
      </c>
      <c r="K50" s="77">
        <f>'Bureaux de vote'!K241</f>
        <v>25</v>
      </c>
      <c r="L50" s="38">
        <f>'Bureaux de vote'!L241</f>
        <v>6.0386473429951693</v>
      </c>
      <c r="M50" s="77">
        <f>'Bureaux de vote'!M241</f>
        <v>136</v>
      </c>
      <c r="N50" s="38">
        <f>'Bureaux de vote'!N241</f>
        <v>32.850241545893724</v>
      </c>
      <c r="O50" s="77">
        <f>'Bureaux de vote'!O241</f>
        <v>253</v>
      </c>
      <c r="P50" s="38">
        <f>'Bureaux de vote'!P241</f>
        <v>61.111111111111114</v>
      </c>
    </row>
    <row r="51" spans="1:20" s="15" customFormat="1" x14ac:dyDescent="0.25">
      <c r="A51" s="168"/>
      <c r="B51" s="84" t="str">
        <f>'Bureaux de vote'!B244</f>
        <v>HIVA OA</v>
      </c>
      <c r="C51" s="84">
        <v>6</v>
      </c>
      <c r="D51" s="85">
        <f>'Bureaux de vote'!D244</f>
        <v>1936</v>
      </c>
      <c r="E51" s="85">
        <f>'Bureaux de vote'!E244</f>
        <v>1586</v>
      </c>
      <c r="F51" s="85">
        <f>'Bureaux de vote'!F244</f>
        <v>350</v>
      </c>
      <c r="G51" s="85">
        <f>'Bureaux de vote'!G244</f>
        <v>81.921487603305792</v>
      </c>
      <c r="H51" s="85">
        <f>'Bureaux de vote'!H244</f>
        <v>7</v>
      </c>
      <c r="I51" s="85">
        <f>'Bureaux de vote'!I244</f>
        <v>4</v>
      </c>
      <c r="J51" s="85">
        <f>'Bureaux de vote'!J244</f>
        <v>1575</v>
      </c>
      <c r="K51" s="77">
        <f>'Bureaux de vote'!K244</f>
        <v>53</v>
      </c>
      <c r="L51" s="38">
        <f>'Bureaux de vote'!L244</f>
        <v>3.3650793650793656</v>
      </c>
      <c r="M51" s="77">
        <f>'Bureaux de vote'!M244</f>
        <v>734</v>
      </c>
      <c r="N51" s="38">
        <f>'Bureaux de vote'!N244</f>
        <v>46.603174603174601</v>
      </c>
      <c r="O51" s="77">
        <f>'Bureaux de vote'!O244</f>
        <v>788</v>
      </c>
      <c r="P51" s="38">
        <f>'Bureaux de vote'!P244</f>
        <v>50.031746031746025</v>
      </c>
    </row>
    <row r="52" spans="1:20" s="15" customFormat="1" x14ac:dyDescent="0.25">
      <c r="A52" s="168"/>
      <c r="B52" s="84" t="str">
        <f>'Bureaux de vote'!B251</f>
        <v>NUKU HIVA</v>
      </c>
      <c r="C52" s="84">
        <v>5</v>
      </c>
      <c r="D52" s="85">
        <f>'Bureaux de vote'!D251</f>
        <v>2168</v>
      </c>
      <c r="E52" s="85">
        <f>'Bureaux de vote'!E251</f>
        <v>1771</v>
      </c>
      <c r="F52" s="85">
        <f>'Bureaux de vote'!F251</f>
        <v>397</v>
      </c>
      <c r="G52" s="85">
        <f>'Bureaux de vote'!G251</f>
        <v>81.688191881918812</v>
      </c>
      <c r="H52" s="85">
        <f>'Bureaux de vote'!H251</f>
        <v>14</v>
      </c>
      <c r="I52" s="85">
        <f>'Bureaux de vote'!I251</f>
        <v>11</v>
      </c>
      <c r="J52" s="85">
        <f>'Bureaux de vote'!J251</f>
        <v>1746</v>
      </c>
      <c r="K52" s="77">
        <f>'Bureaux de vote'!K251</f>
        <v>288</v>
      </c>
      <c r="L52" s="38">
        <f>'Bureaux de vote'!L251</f>
        <v>16.494845360824741</v>
      </c>
      <c r="M52" s="77">
        <f>'Bureaux de vote'!M251</f>
        <v>408</v>
      </c>
      <c r="N52" s="38">
        <f>'Bureaux de vote'!N251</f>
        <v>23.367697594501717</v>
      </c>
      <c r="O52" s="77">
        <f>'Bureaux de vote'!O251</f>
        <v>1050</v>
      </c>
      <c r="P52" s="38">
        <f>'Bureaux de vote'!P251</f>
        <v>60.137457044673539</v>
      </c>
    </row>
    <row r="53" spans="1:20" s="15" customFormat="1" x14ac:dyDescent="0.25">
      <c r="A53" s="168"/>
      <c r="B53" s="84" t="str">
        <f>'Bureaux de vote'!B257</f>
        <v>TAHUATA</v>
      </c>
      <c r="C53" s="84">
        <v>4</v>
      </c>
      <c r="D53" s="85">
        <f>'Bureaux de vote'!D257</f>
        <v>587</v>
      </c>
      <c r="E53" s="85">
        <f>'Bureaux de vote'!E257</f>
        <v>464</v>
      </c>
      <c r="F53" s="85">
        <f>'Bureaux de vote'!F257</f>
        <v>123</v>
      </c>
      <c r="G53" s="85">
        <f>'Bureaux de vote'!G257</f>
        <v>79.045996592844972</v>
      </c>
      <c r="H53" s="85">
        <f>'Bureaux de vote'!H257</f>
        <v>0</v>
      </c>
      <c r="I53" s="85">
        <f>'Bureaux de vote'!I257</f>
        <v>1</v>
      </c>
      <c r="J53" s="85">
        <f>'Bureaux de vote'!J257</f>
        <v>463</v>
      </c>
      <c r="K53" s="77">
        <f>'Bureaux de vote'!K257</f>
        <v>26</v>
      </c>
      <c r="L53" s="38">
        <f>'Bureaux de vote'!L257</f>
        <v>5.615550755939525</v>
      </c>
      <c r="M53" s="77">
        <f>'Bureaux de vote'!M257</f>
        <v>293</v>
      </c>
      <c r="N53" s="38">
        <f>'Bureaux de vote'!N257</f>
        <v>63.282937365010795</v>
      </c>
      <c r="O53" s="77">
        <f>'Bureaux de vote'!O257</f>
        <v>144</v>
      </c>
      <c r="P53" s="38">
        <f>'Bureaux de vote'!P257</f>
        <v>31.101511879049674</v>
      </c>
    </row>
    <row r="54" spans="1:20" s="15" customFormat="1" x14ac:dyDescent="0.25">
      <c r="A54" s="168"/>
      <c r="B54" s="84" t="str">
        <f>'Bureaux de vote'!B262</f>
        <v>UA HUKA</v>
      </c>
      <c r="C54" s="84">
        <v>2</v>
      </c>
      <c r="D54" s="85">
        <f>'Bureaux de vote'!D262</f>
        <v>528</v>
      </c>
      <c r="E54" s="85">
        <f>'Bureaux de vote'!E262</f>
        <v>442</v>
      </c>
      <c r="F54" s="85">
        <f>'Bureaux de vote'!F262</f>
        <v>86</v>
      </c>
      <c r="G54" s="85">
        <f>'Bureaux de vote'!G262</f>
        <v>83.712121212121218</v>
      </c>
      <c r="H54" s="85">
        <f>'Bureaux de vote'!H262</f>
        <v>3</v>
      </c>
      <c r="I54" s="85">
        <f>'Bureaux de vote'!I262</f>
        <v>1</v>
      </c>
      <c r="J54" s="85">
        <f>'Bureaux de vote'!J262</f>
        <v>438</v>
      </c>
      <c r="K54" s="77">
        <f>'Bureaux de vote'!K262</f>
        <v>43</v>
      </c>
      <c r="L54" s="38">
        <f>'Bureaux de vote'!L262</f>
        <v>9.8173515981735147</v>
      </c>
      <c r="M54" s="77">
        <f>'Bureaux de vote'!M262</f>
        <v>65</v>
      </c>
      <c r="N54" s="38">
        <f>'Bureaux de vote'!N262</f>
        <v>14.840182648401825</v>
      </c>
      <c r="O54" s="77">
        <f>'Bureaux de vote'!O262</f>
        <v>330</v>
      </c>
      <c r="P54" s="38">
        <f>'Bureaux de vote'!P262</f>
        <v>75.342465753424662</v>
      </c>
    </row>
    <row r="55" spans="1:20" s="15" customFormat="1" x14ac:dyDescent="0.25">
      <c r="A55" s="169"/>
      <c r="B55" s="86" t="str">
        <f>'Bureaux de vote'!B265</f>
        <v>UA POU</v>
      </c>
      <c r="C55" s="86">
        <v>6</v>
      </c>
      <c r="D55" s="87">
        <f>'Bureaux de vote'!D265</f>
        <v>1608</v>
      </c>
      <c r="E55" s="87">
        <f>'Bureaux de vote'!E265</f>
        <v>1422</v>
      </c>
      <c r="F55" s="87">
        <f>'Bureaux de vote'!F265</f>
        <v>186</v>
      </c>
      <c r="G55" s="87">
        <f>'Bureaux de vote'!G265</f>
        <v>88.432835820895534</v>
      </c>
      <c r="H55" s="87">
        <f>'Bureaux de vote'!H265</f>
        <v>4</v>
      </c>
      <c r="I55" s="87">
        <f>'Bureaux de vote'!I265</f>
        <v>4</v>
      </c>
      <c r="J55" s="87">
        <f>'Bureaux de vote'!J265</f>
        <v>1414</v>
      </c>
      <c r="K55" s="80">
        <f>'Bureaux de vote'!K265</f>
        <v>154</v>
      </c>
      <c r="L55" s="38">
        <f>'Bureaux de vote'!L265</f>
        <v>10.891089108910892</v>
      </c>
      <c r="M55" s="80">
        <f>'Bureaux de vote'!M265</f>
        <v>649</v>
      </c>
      <c r="N55" s="38">
        <f>'Bureaux de vote'!N265</f>
        <v>45.898161244695899</v>
      </c>
      <c r="O55" s="80">
        <f>'Bureaux de vote'!O265</f>
        <v>611</v>
      </c>
      <c r="P55" s="38">
        <f>'Bureaux de vote'!P265</f>
        <v>43.210749646393211</v>
      </c>
    </row>
    <row r="56" spans="1:20" x14ac:dyDescent="0.25">
      <c r="A56" s="23" t="s">
        <v>100</v>
      </c>
      <c r="B56" s="21"/>
      <c r="C56" s="19">
        <f>SUM(C57:C61)</f>
        <v>14</v>
      </c>
      <c r="D56" s="69">
        <f>SUM(D57:D61)</f>
        <v>5732</v>
      </c>
      <c r="E56" s="69">
        <f>SUM(E57:E61)</f>
        <v>4640</v>
      </c>
      <c r="F56" s="59">
        <f>D56-E56</f>
        <v>1092</v>
      </c>
      <c r="G56" s="29">
        <f>E56/D56*100</f>
        <v>80.94905792044662</v>
      </c>
      <c r="H56" s="129">
        <f>SUM(H57:H61)</f>
        <v>11</v>
      </c>
      <c r="I56" s="129">
        <f>SUM(I57:I61)</f>
        <v>30</v>
      </c>
      <c r="J56" s="62">
        <f>SUM(J57:J61)</f>
        <v>4599</v>
      </c>
      <c r="K56" s="69">
        <f>SUM(K57:K61)</f>
        <v>754</v>
      </c>
      <c r="L56" s="28">
        <f>K56/$J56*100</f>
        <v>16.394868449662969</v>
      </c>
      <c r="M56" s="69">
        <f>SUM(M57:M61)</f>
        <v>1829</v>
      </c>
      <c r="N56" s="28">
        <f>M56/$J56*100</f>
        <v>39.769515111980866</v>
      </c>
      <c r="O56" s="69">
        <f>SUM(O57:O61)</f>
        <v>2016</v>
      </c>
      <c r="P56" s="28">
        <f>O56/$J56*100</f>
        <v>43.835616438356162</v>
      </c>
      <c r="Q56" s="15"/>
      <c r="R56" s="15"/>
      <c r="S56" s="15"/>
      <c r="T56" s="15"/>
    </row>
    <row r="57" spans="1:20" s="15" customFormat="1" x14ac:dyDescent="0.25">
      <c r="A57" s="168" t="s">
        <v>96</v>
      </c>
      <c r="B57" s="84" t="str">
        <f>'Bureaux de vote'!B272</f>
        <v>RAIVAVAE</v>
      </c>
      <c r="C57" s="84">
        <v>4</v>
      </c>
      <c r="D57" s="85">
        <f>'Bureaux de vote'!D272</f>
        <v>893</v>
      </c>
      <c r="E57" s="85">
        <f>'Bureaux de vote'!E272</f>
        <v>601</v>
      </c>
      <c r="F57" s="85">
        <f>'Bureaux de vote'!F272</f>
        <v>292</v>
      </c>
      <c r="G57" s="85">
        <f>'Bureaux de vote'!G272</f>
        <v>67.301231802911531</v>
      </c>
      <c r="H57" s="85">
        <f>'Bureaux de vote'!H272</f>
        <v>2</v>
      </c>
      <c r="I57" s="85">
        <f>'Bureaux de vote'!I272</f>
        <v>2</v>
      </c>
      <c r="J57" s="85">
        <f>'Bureaux de vote'!J272</f>
        <v>597</v>
      </c>
      <c r="K57" s="77">
        <f>'Bureaux de vote'!K272</f>
        <v>236</v>
      </c>
      <c r="L57" s="38">
        <f>'Bureaux de vote'!L272</f>
        <v>39.530988274706871</v>
      </c>
      <c r="M57" s="77">
        <f>'Bureaux de vote'!M272</f>
        <v>128</v>
      </c>
      <c r="N57" s="38">
        <f>'Bureaux de vote'!N272</f>
        <v>21.440536013400337</v>
      </c>
      <c r="O57" s="77">
        <f>'Bureaux de vote'!O272</f>
        <v>233</v>
      </c>
      <c r="P57" s="38">
        <f>'Bureaux de vote'!P272</f>
        <v>39.028475711892796</v>
      </c>
    </row>
    <row r="58" spans="1:20" s="15" customFormat="1" x14ac:dyDescent="0.25">
      <c r="A58" s="168"/>
      <c r="B58" s="84" t="str">
        <f>'Bureaux de vote'!B277</f>
        <v>RAPA</v>
      </c>
      <c r="C58" s="84">
        <v>1</v>
      </c>
      <c r="D58" s="85">
        <f>'Bureaux de vote'!D277</f>
        <v>416</v>
      </c>
      <c r="E58" s="85">
        <f>'Bureaux de vote'!E277</f>
        <v>391</v>
      </c>
      <c r="F58" s="85">
        <f>'Bureaux de vote'!F277</f>
        <v>25</v>
      </c>
      <c r="G58" s="85">
        <f>'Bureaux de vote'!G277</f>
        <v>93.990384615384613</v>
      </c>
      <c r="H58" s="85">
        <f>'Bureaux de vote'!H277</f>
        <v>0</v>
      </c>
      <c r="I58" s="85">
        <f>'Bureaux de vote'!I277</f>
        <v>1</v>
      </c>
      <c r="J58" s="85">
        <f>'Bureaux de vote'!J277</f>
        <v>390</v>
      </c>
      <c r="K58" s="77">
        <f>'Bureaux de vote'!K277</f>
        <v>3</v>
      </c>
      <c r="L58" s="38">
        <f>'Bureaux de vote'!L277</f>
        <v>0.76923076923076927</v>
      </c>
      <c r="M58" s="77">
        <f>'Bureaux de vote'!M277</f>
        <v>289</v>
      </c>
      <c r="N58" s="38">
        <f>'Bureaux de vote'!N277</f>
        <v>74.102564102564102</v>
      </c>
      <c r="O58" s="77">
        <f>'Bureaux de vote'!O277</f>
        <v>98</v>
      </c>
      <c r="P58" s="38">
        <f>'Bureaux de vote'!P277</f>
        <v>25.128205128205128</v>
      </c>
    </row>
    <row r="59" spans="1:20" s="15" customFormat="1" x14ac:dyDescent="0.25">
      <c r="A59" s="168"/>
      <c r="B59" s="84" t="str">
        <f>'Bureaux de vote'!B279</f>
        <v>RIMATARA</v>
      </c>
      <c r="C59" s="84">
        <v>3</v>
      </c>
      <c r="D59" s="85">
        <f>'Bureaux de vote'!D279</f>
        <v>689</v>
      </c>
      <c r="E59" s="85">
        <f>'Bureaux de vote'!E279</f>
        <v>592</v>
      </c>
      <c r="F59" s="85">
        <f>'Bureaux de vote'!F279</f>
        <v>97</v>
      </c>
      <c r="G59" s="85">
        <f>'Bureaux de vote'!G279</f>
        <v>85.921625544267059</v>
      </c>
      <c r="H59" s="85">
        <f>'Bureaux de vote'!H279</f>
        <v>1</v>
      </c>
      <c r="I59" s="85">
        <f>'Bureaux de vote'!I279</f>
        <v>2</v>
      </c>
      <c r="J59" s="85">
        <f>'Bureaux de vote'!J279</f>
        <v>589</v>
      </c>
      <c r="K59" s="77">
        <f>'Bureaux de vote'!K279</f>
        <v>142</v>
      </c>
      <c r="L59" s="38">
        <f>'Bureaux de vote'!L279</f>
        <v>24.108658743633278</v>
      </c>
      <c r="M59" s="77">
        <f>'Bureaux de vote'!M279</f>
        <v>163</v>
      </c>
      <c r="N59" s="38">
        <f>'Bureaux de vote'!N279</f>
        <v>27.67402376910017</v>
      </c>
      <c r="O59" s="77">
        <f>'Bureaux de vote'!O279</f>
        <v>284</v>
      </c>
      <c r="P59" s="38">
        <f>'Bureaux de vote'!P279</f>
        <v>48.217317487266556</v>
      </c>
    </row>
    <row r="60" spans="1:20" s="15" customFormat="1" x14ac:dyDescent="0.25">
      <c r="A60" s="168"/>
      <c r="B60" s="84" t="str">
        <f>'Bureaux de vote'!B283</f>
        <v>RURUTU</v>
      </c>
      <c r="C60" s="84">
        <v>3</v>
      </c>
      <c r="D60" s="85">
        <f>'Bureaux de vote'!D283</f>
        <v>2033</v>
      </c>
      <c r="E60" s="85">
        <f>'Bureaux de vote'!E283</f>
        <v>1655</v>
      </c>
      <c r="F60" s="85">
        <f>'Bureaux de vote'!F283</f>
        <v>378</v>
      </c>
      <c r="G60" s="85">
        <f>'Bureaux de vote'!G283</f>
        <v>81.406787998032456</v>
      </c>
      <c r="H60" s="85">
        <f>'Bureaux de vote'!H283</f>
        <v>0</v>
      </c>
      <c r="I60" s="85">
        <f>'Bureaux de vote'!I283</f>
        <v>19</v>
      </c>
      <c r="J60" s="85">
        <f>'Bureaux de vote'!J283</f>
        <v>1636</v>
      </c>
      <c r="K60" s="77">
        <f>'Bureaux de vote'!K283</f>
        <v>131</v>
      </c>
      <c r="L60" s="38">
        <f>'Bureaux de vote'!L283</f>
        <v>8.0073349633251834</v>
      </c>
      <c r="M60" s="77">
        <f>'Bureaux de vote'!M283</f>
        <v>548</v>
      </c>
      <c r="N60" s="38">
        <f>'Bureaux de vote'!N283</f>
        <v>33.496332518337404</v>
      </c>
      <c r="O60" s="77">
        <f>'Bureaux de vote'!O283</f>
        <v>957</v>
      </c>
      <c r="P60" s="38">
        <f>'Bureaux de vote'!P283</f>
        <v>58.496332518337411</v>
      </c>
    </row>
    <row r="61" spans="1:20" s="15" customFormat="1" x14ac:dyDescent="0.25">
      <c r="A61" s="168"/>
      <c r="B61" s="84" t="str">
        <f>'Bureaux de vote'!B287</f>
        <v>TUBUAI</v>
      </c>
      <c r="C61" s="84">
        <v>3</v>
      </c>
      <c r="D61" s="85">
        <f>'Bureaux de vote'!D287</f>
        <v>1701</v>
      </c>
      <c r="E61" s="85">
        <f>'Bureaux de vote'!E287</f>
        <v>1401</v>
      </c>
      <c r="F61" s="85">
        <f>'Bureaux de vote'!F287</f>
        <v>300</v>
      </c>
      <c r="G61" s="85">
        <f>'Bureaux de vote'!G287</f>
        <v>82.363315696649025</v>
      </c>
      <c r="H61" s="85">
        <f>'Bureaux de vote'!H287</f>
        <v>8</v>
      </c>
      <c r="I61" s="85">
        <f>'Bureaux de vote'!I287</f>
        <v>6</v>
      </c>
      <c r="J61" s="85">
        <f>'Bureaux de vote'!J287</f>
        <v>1387</v>
      </c>
      <c r="K61" s="77">
        <f>'Bureaux de vote'!K287</f>
        <v>242</v>
      </c>
      <c r="L61" s="38">
        <f>'Bureaux de vote'!L287</f>
        <v>17.447728911319395</v>
      </c>
      <c r="M61" s="77">
        <f>'Bureaux de vote'!M287</f>
        <v>701</v>
      </c>
      <c r="N61" s="38">
        <f>'Bureaux de vote'!N287</f>
        <v>50.5407354001442</v>
      </c>
      <c r="O61" s="77">
        <f>'Bureaux de vote'!O287</f>
        <v>444</v>
      </c>
      <c r="P61" s="38">
        <f>'Bureaux de vote'!P287</f>
        <v>32.011535688536405</v>
      </c>
    </row>
    <row r="62" spans="1:20" x14ac:dyDescent="0.25">
      <c r="D62" s="60"/>
      <c r="E62" s="60"/>
      <c r="F62" s="60"/>
      <c r="I62" s="60"/>
      <c r="J62" s="60"/>
    </row>
    <row r="63" spans="1:20" x14ac:dyDescent="0.25">
      <c r="D63" s="60"/>
      <c r="E63" s="60"/>
      <c r="F63" s="60"/>
      <c r="I63" s="60"/>
      <c r="J63" s="60"/>
    </row>
    <row r="64" spans="1:20" ht="18.75" x14ac:dyDescent="0.3">
      <c r="A64" s="2" t="str">
        <f>A1</f>
        <v>ELECTIONS - RESULTATS DEFINITFS - 2ND TOUR</v>
      </c>
      <c r="B64" s="2"/>
      <c r="C64" s="78"/>
      <c r="D64" s="167">
        <f>E1</f>
        <v>43227</v>
      </c>
      <c r="E64" s="167"/>
      <c r="F64" s="123"/>
      <c r="G64" s="53"/>
      <c r="H64" s="53"/>
      <c r="I64" s="98"/>
      <c r="J64" s="72"/>
    </row>
    <row r="65" spans="1:19" ht="43.5" customHeight="1" x14ac:dyDescent="0.3">
      <c r="A65" s="124" t="s">
        <v>153</v>
      </c>
      <c r="B65" s="2"/>
      <c r="D65" s="52"/>
      <c r="E65" s="52"/>
      <c r="F65" s="52"/>
      <c r="G65" s="51"/>
      <c r="H65" s="51"/>
      <c r="I65" s="54"/>
      <c r="J65" s="60"/>
      <c r="K65" s="161" t="str">
        <f>'Bureaux de vote'!K4:L4</f>
        <v>TAVINI HUIRAATIRA</v>
      </c>
      <c r="L65" s="161"/>
      <c r="M65" s="161" t="str">
        <f>'Bureaux de vote'!M4:N4</f>
        <v>TAHOERAA HUIRAATIRA</v>
      </c>
      <c r="N65" s="161"/>
      <c r="O65" s="161" t="str">
        <f>'Bureaux de vote'!O4:P4</f>
        <v>TAPURA HUIRAATIRA</v>
      </c>
      <c r="P65" s="161"/>
    </row>
    <row r="66" spans="1:19" ht="45" x14ac:dyDescent="0.25">
      <c r="A66" s="146"/>
      <c r="B66" s="130" t="s">
        <v>79</v>
      </c>
      <c r="C66" s="131" t="s">
        <v>81</v>
      </c>
      <c r="D66" s="132" t="s">
        <v>84</v>
      </c>
      <c r="E66" s="132" t="s">
        <v>85</v>
      </c>
      <c r="F66" s="132" t="s">
        <v>72</v>
      </c>
      <c r="G66" s="131" t="s">
        <v>73</v>
      </c>
      <c r="H66" s="131" t="s">
        <v>156</v>
      </c>
      <c r="I66" s="132" t="s">
        <v>157</v>
      </c>
      <c r="J66" s="133" t="s">
        <v>78</v>
      </c>
      <c r="K66" s="105" t="s">
        <v>74</v>
      </c>
      <c r="L66" s="101" t="s">
        <v>3</v>
      </c>
      <c r="M66" s="105" t="s">
        <v>74</v>
      </c>
      <c r="N66" s="101" t="s">
        <v>3</v>
      </c>
      <c r="O66" s="105" t="s">
        <v>74</v>
      </c>
      <c r="P66" s="101" t="s">
        <v>3</v>
      </c>
    </row>
    <row r="67" spans="1:19" x14ac:dyDescent="0.25">
      <c r="A67" s="88" t="str">
        <f>A6</f>
        <v>1ère SECTION DES ÎLES DU VENT</v>
      </c>
      <c r="B67" s="89">
        <v>4</v>
      </c>
      <c r="C67" s="89">
        <f t="shared" ref="C67:P67" si="0">C6</f>
        <v>41</v>
      </c>
      <c r="D67" s="90">
        <f t="shared" si="0"/>
        <v>51712</v>
      </c>
      <c r="E67" s="90">
        <f t="shared" si="0"/>
        <v>32242</v>
      </c>
      <c r="F67" s="90">
        <f t="shared" si="0"/>
        <v>19470</v>
      </c>
      <c r="G67" s="134">
        <f t="shared" si="0"/>
        <v>62.349164603960396</v>
      </c>
      <c r="H67" s="90">
        <f t="shared" si="0"/>
        <v>379</v>
      </c>
      <c r="I67" s="90">
        <f t="shared" si="0"/>
        <v>234</v>
      </c>
      <c r="J67" s="90">
        <f t="shared" si="0"/>
        <v>31629</v>
      </c>
      <c r="K67" s="67">
        <f t="shared" si="0"/>
        <v>6784</v>
      </c>
      <c r="L67" s="30">
        <f t="shared" si="0"/>
        <v>21.448670523886307</v>
      </c>
      <c r="M67" s="67">
        <f t="shared" si="0"/>
        <v>9318</v>
      </c>
      <c r="N67" s="31">
        <f t="shared" si="0"/>
        <v>29.460305415915773</v>
      </c>
      <c r="O67" s="67">
        <f t="shared" si="0"/>
        <v>15527</v>
      </c>
      <c r="P67" s="30">
        <f t="shared" si="0"/>
        <v>49.091024060197917</v>
      </c>
    </row>
    <row r="68" spans="1:19" x14ac:dyDescent="0.25">
      <c r="A68" s="88" t="str">
        <f>A11</f>
        <v>2ème SECTION DES ÎLES DU VENT</v>
      </c>
      <c r="B68" s="89">
        <v>7</v>
      </c>
      <c r="C68" s="89">
        <f t="shared" ref="C68:P68" si="1">C11</f>
        <v>51</v>
      </c>
      <c r="D68" s="90">
        <f t="shared" si="1"/>
        <v>62317</v>
      </c>
      <c r="E68" s="90">
        <f t="shared" si="1"/>
        <v>38856</v>
      </c>
      <c r="F68" s="90">
        <f t="shared" si="1"/>
        <v>23461</v>
      </c>
      <c r="G68" s="134">
        <f t="shared" si="1"/>
        <v>62.352167145401737</v>
      </c>
      <c r="H68" s="90">
        <f t="shared" si="1"/>
        <v>366</v>
      </c>
      <c r="I68" s="90">
        <f t="shared" si="1"/>
        <v>289</v>
      </c>
      <c r="J68" s="90">
        <f t="shared" si="1"/>
        <v>38201</v>
      </c>
      <c r="K68" s="67">
        <f t="shared" si="1"/>
        <v>8849</v>
      </c>
      <c r="L68" s="30">
        <f t="shared" si="1"/>
        <v>23.164315070286118</v>
      </c>
      <c r="M68" s="67">
        <f t="shared" si="1"/>
        <v>10891</v>
      </c>
      <c r="N68" s="30">
        <f t="shared" si="1"/>
        <v>28.509724876312138</v>
      </c>
      <c r="O68" s="67">
        <f t="shared" si="1"/>
        <v>18461</v>
      </c>
      <c r="P68" s="30">
        <f t="shared" si="1"/>
        <v>48.325960053401744</v>
      </c>
    </row>
    <row r="69" spans="1:19" x14ac:dyDescent="0.25">
      <c r="A69" s="88" t="str">
        <f>A19</f>
        <v>3ème SECTION DES ÎLES DU VENT</v>
      </c>
      <c r="B69" s="89">
        <v>2</v>
      </c>
      <c r="C69" s="89">
        <f t="shared" ref="C69:P69" si="2">C19</f>
        <v>29</v>
      </c>
      <c r="D69" s="90">
        <f t="shared" si="2"/>
        <v>37030</v>
      </c>
      <c r="E69" s="90">
        <f t="shared" si="2"/>
        <v>23911</v>
      </c>
      <c r="F69" s="90">
        <f t="shared" si="2"/>
        <v>13119</v>
      </c>
      <c r="G69" s="134">
        <f t="shared" si="2"/>
        <v>64.571968674048065</v>
      </c>
      <c r="H69" s="90">
        <f t="shared" si="2"/>
        <v>332</v>
      </c>
      <c r="I69" s="90">
        <f t="shared" si="2"/>
        <v>193</v>
      </c>
      <c r="J69" s="90">
        <f t="shared" si="2"/>
        <v>23386</v>
      </c>
      <c r="K69" s="67">
        <f t="shared" si="2"/>
        <v>8833</v>
      </c>
      <c r="L69" s="30">
        <f t="shared" si="2"/>
        <v>37.770460959548444</v>
      </c>
      <c r="M69" s="67">
        <f t="shared" si="2"/>
        <v>4372</v>
      </c>
      <c r="N69" s="30">
        <f t="shared" si="2"/>
        <v>18.694945694004961</v>
      </c>
      <c r="O69" s="67">
        <f t="shared" si="2"/>
        <v>10181</v>
      </c>
      <c r="P69" s="30">
        <f t="shared" si="2"/>
        <v>43.534593346446592</v>
      </c>
    </row>
    <row r="70" spans="1:19" x14ac:dyDescent="0.25">
      <c r="A70" s="88" t="str">
        <f>A22</f>
        <v>SECTION DES ÎLES SOUS LE VENT</v>
      </c>
      <c r="B70" s="89">
        <v>7</v>
      </c>
      <c r="C70" s="89">
        <f t="shared" ref="C70:P70" si="3">C22</f>
        <v>34</v>
      </c>
      <c r="D70" s="90">
        <f t="shared" si="3"/>
        <v>28350</v>
      </c>
      <c r="E70" s="90">
        <f t="shared" si="3"/>
        <v>21271</v>
      </c>
      <c r="F70" s="90">
        <f t="shared" si="3"/>
        <v>7079</v>
      </c>
      <c r="G70" s="134">
        <f t="shared" si="3"/>
        <v>75.029982363315696</v>
      </c>
      <c r="H70" s="90">
        <f t="shared" si="3"/>
        <v>138</v>
      </c>
      <c r="I70" s="90">
        <f t="shared" si="3"/>
        <v>137</v>
      </c>
      <c r="J70" s="90">
        <f t="shared" si="3"/>
        <v>20996</v>
      </c>
      <c r="K70" s="67">
        <f t="shared" si="3"/>
        <v>4344</v>
      </c>
      <c r="L70" s="30">
        <f t="shared" si="3"/>
        <v>20.689655172413794</v>
      </c>
      <c r="M70" s="67">
        <f t="shared" si="3"/>
        <v>5316</v>
      </c>
      <c r="N70" s="30">
        <f t="shared" si="3"/>
        <v>25.319108401600303</v>
      </c>
      <c r="O70" s="67">
        <f t="shared" si="3"/>
        <v>11336</v>
      </c>
      <c r="P70" s="30">
        <f t="shared" si="3"/>
        <v>53.991236425985903</v>
      </c>
    </row>
    <row r="71" spans="1:19" x14ac:dyDescent="0.25">
      <c r="A71" s="88" t="str">
        <f>A30</f>
        <v>SECTION DES TUAMOTU OUEST</v>
      </c>
      <c r="B71" s="89">
        <v>5</v>
      </c>
      <c r="C71" s="89">
        <f t="shared" ref="C71:P71" si="4">C30</f>
        <v>17</v>
      </c>
      <c r="D71" s="90">
        <f t="shared" si="4"/>
        <v>7981</v>
      </c>
      <c r="E71" s="90">
        <f t="shared" si="4"/>
        <v>6119</v>
      </c>
      <c r="F71" s="90">
        <f t="shared" si="4"/>
        <v>1862</v>
      </c>
      <c r="G71" s="134">
        <f t="shared" si="4"/>
        <v>76.669590276907655</v>
      </c>
      <c r="H71" s="90">
        <f t="shared" si="4"/>
        <v>37</v>
      </c>
      <c r="I71" s="90">
        <f t="shared" si="4"/>
        <v>45</v>
      </c>
      <c r="J71" s="90">
        <f t="shared" si="4"/>
        <v>6037</v>
      </c>
      <c r="K71" s="67">
        <f t="shared" si="4"/>
        <v>871</v>
      </c>
      <c r="L71" s="30">
        <f t="shared" si="4"/>
        <v>14.427695875434818</v>
      </c>
      <c r="M71" s="67">
        <f t="shared" si="4"/>
        <v>1767</v>
      </c>
      <c r="N71" s="30">
        <f t="shared" si="4"/>
        <v>29.269504720887856</v>
      </c>
      <c r="O71" s="67">
        <f t="shared" si="4"/>
        <v>3399</v>
      </c>
      <c r="P71" s="30">
        <f t="shared" si="4"/>
        <v>56.302799403677326</v>
      </c>
    </row>
    <row r="72" spans="1:19" x14ac:dyDescent="0.25">
      <c r="A72" s="88" t="str">
        <f>A36</f>
        <v>SECTION DES TUAMOTU EST ET GAMBIER</v>
      </c>
      <c r="B72" s="89">
        <v>12</v>
      </c>
      <c r="C72" s="89">
        <f t="shared" ref="C72:P72" si="5">C36</f>
        <v>26</v>
      </c>
      <c r="D72" s="90">
        <f t="shared" si="5"/>
        <v>6053</v>
      </c>
      <c r="E72" s="90">
        <f t="shared" si="5"/>
        <v>4844</v>
      </c>
      <c r="F72" s="90">
        <f t="shared" si="5"/>
        <v>1209</v>
      </c>
      <c r="G72" s="134">
        <f t="shared" si="5"/>
        <v>80.02643317363291</v>
      </c>
      <c r="H72" s="90">
        <f t="shared" si="5"/>
        <v>16</v>
      </c>
      <c r="I72" s="90">
        <f t="shared" si="5"/>
        <v>27</v>
      </c>
      <c r="J72" s="90">
        <f t="shared" si="5"/>
        <v>4801</v>
      </c>
      <c r="K72" s="67">
        <f t="shared" si="5"/>
        <v>354</v>
      </c>
      <c r="L72" s="30">
        <f t="shared" si="5"/>
        <v>7.3734638616954795</v>
      </c>
      <c r="M72" s="67">
        <f t="shared" si="5"/>
        <v>1813</v>
      </c>
      <c r="N72" s="30">
        <f t="shared" si="5"/>
        <v>37.762966048739841</v>
      </c>
      <c r="O72" s="67">
        <f t="shared" si="5"/>
        <v>2634</v>
      </c>
      <c r="P72" s="30">
        <f t="shared" si="5"/>
        <v>54.863570089564675</v>
      </c>
    </row>
    <row r="73" spans="1:19" x14ac:dyDescent="0.25">
      <c r="A73" s="88" t="str">
        <f>A49</f>
        <v>SECTION DES MARQUISES</v>
      </c>
      <c r="B73" s="89">
        <v>6</v>
      </c>
      <c r="C73" s="89">
        <f t="shared" ref="C73:P73" si="6">C49</f>
        <v>25</v>
      </c>
      <c r="D73" s="90">
        <f t="shared" si="6"/>
        <v>7321</v>
      </c>
      <c r="E73" s="90">
        <f t="shared" si="6"/>
        <v>6102</v>
      </c>
      <c r="F73" s="90">
        <f t="shared" si="6"/>
        <v>1219</v>
      </c>
      <c r="G73" s="134">
        <f t="shared" si="6"/>
        <v>83.349269225515641</v>
      </c>
      <c r="H73" s="90">
        <f t="shared" si="6"/>
        <v>28</v>
      </c>
      <c r="I73" s="90">
        <f t="shared" si="6"/>
        <v>24</v>
      </c>
      <c r="J73" s="90">
        <f t="shared" si="6"/>
        <v>6050</v>
      </c>
      <c r="K73" s="67">
        <f t="shared" si="6"/>
        <v>589</v>
      </c>
      <c r="L73" s="30">
        <f t="shared" si="6"/>
        <v>9.7355371900826455</v>
      </c>
      <c r="M73" s="67">
        <f t="shared" si="6"/>
        <v>2285</v>
      </c>
      <c r="N73" s="30">
        <f t="shared" si="6"/>
        <v>37.768595041322314</v>
      </c>
      <c r="O73" s="67">
        <f t="shared" si="6"/>
        <v>3176</v>
      </c>
      <c r="P73" s="30">
        <f t="shared" si="6"/>
        <v>52.495867768595041</v>
      </c>
    </row>
    <row r="74" spans="1:19" x14ac:dyDescent="0.25">
      <c r="A74" s="88" t="str">
        <f>A56</f>
        <v>SECTION DES AUSTRALES</v>
      </c>
      <c r="B74" s="89">
        <v>5</v>
      </c>
      <c r="C74" s="89">
        <f t="shared" ref="C74:P74" si="7">C56</f>
        <v>14</v>
      </c>
      <c r="D74" s="90">
        <f t="shared" si="7"/>
        <v>5732</v>
      </c>
      <c r="E74" s="90">
        <f t="shared" si="7"/>
        <v>4640</v>
      </c>
      <c r="F74" s="90">
        <f t="shared" si="7"/>
        <v>1092</v>
      </c>
      <c r="G74" s="134">
        <f t="shared" si="7"/>
        <v>80.94905792044662</v>
      </c>
      <c r="H74" s="90">
        <f t="shared" si="7"/>
        <v>11</v>
      </c>
      <c r="I74" s="90">
        <f t="shared" si="7"/>
        <v>30</v>
      </c>
      <c r="J74" s="90">
        <f t="shared" si="7"/>
        <v>4599</v>
      </c>
      <c r="K74" s="67">
        <f t="shared" si="7"/>
        <v>754</v>
      </c>
      <c r="L74" s="30">
        <f t="shared" si="7"/>
        <v>16.394868449662969</v>
      </c>
      <c r="M74" s="67">
        <f t="shared" si="7"/>
        <v>1829</v>
      </c>
      <c r="N74" s="30">
        <f t="shared" si="7"/>
        <v>39.769515111980866</v>
      </c>
      <c r="O74" s="67">
        <f t="shared" si="7"/>
        <v>2016</v>
      </c>
      <c r="P74" s="30">
        <f t="shared" si="7"/>
        <v>43.835616438356162</v>
      </c>
    </row>
    <row r="75" spans="1:19" ht="15.75" thickBot="1" x14ac:dyDescent="0.3">
      <c r="A75" s="7"/>
      <c r="B75" s="1"/>
      <c r="C75" s="1"/>
      <c r="D75" s="67"/>
      <c r="E75" s="67"/>
      <c r="F75" s="67"/>
      <c r="G75" s="1"/>
      <c r="H75" s="1"/>
      <c r="I75" s="67"/>
      <c r="J75" s="71"/>
      <c r="K75" s="67"/>
      <c r="L75" s="7"/>
      <c r="M75" s="67"/>
      <c r="N75" s="7"/>
      <c r="O75" s="67"/>
      <c r="P75" s="7"/>
    </row>
    <row r="76" spans="1:19" ht="15.75" thickBot="1" x14ac:dyDescent="0.3">
      <c r="A76" s="41" t="s">
        <v>82</v>
      </c>
      <c r="B76" s="42">
        <f>SUM(B67:B74)</f>
        <v>48</v>
      </c>
      <c r="C76" s="42">
        <f t="shared" ref="C76:J76" si="8">SUM(C67:C74)</f>
        <v>237</v>
      </c>
      <c r="D76" s="42">
        <f t="shared" si="8"/>
        <v>206496</v>
      </c>
      <c r="E76" s="42">
        <f t="shared" si="8"/>
        <v>137985</v>
      </c>
      <c r="F76" s="42">
        <f t="shared" si="8"/>
        <v>68511</v>
      </c>
      <c r="G76" s="43">
        <f>E76/D76*100</f>
        <v>66.822117619711761</v>
      </c>
      <c r="H76" s="42">
        <f t="shared" si="8"/>
        <v>1307</v>
      </c>
      <c r="I76" s="42">
        <f t="shared" si="8"/>
        <v>979</v>
      </c>
      <c r="J76" s="42">
        <f t="shared" si="8"/>
        <v>135699</v>
      </c>
      <c r="K76" s="61">
        <f>SUM(K67:K74)</f>
        <v>31378</v>
      </c>
      <c r="L76" s="45">
        <f>K76/$J76*100</f>
        <v>23.12323598552679</v>
      </c>
      <c r="M76" s="61">
        <f>SUM(M67:M74)</f>
        <v>37591</v>
      </c>
      <c r="N76" s="45">
        <f>M76/$J76*100</f>
        <v>27.701751670977682</v>
      </c>
      <c r="O76" s="61">
        <f>SUM(O67:O74)</f>
        <v>66730</v>
      </c>
      <c r="P76" s="45">
        <f>O76/$J76*100</f>
        <v>49.175012343495531</v>
      </c>
    </row>
    <row r="78" spans="1:19" ht="15.75" x14ac:dyDescent="0.25">
      <c r="A78" s="55"/>
      <c r="B78" s="55"/>
      <c r="C78" s="163" t="s">
        <v>152</v>
      </c>
      <c r="D78" s="163"/>
      <c r="E78" s="163"/>
      <c r="F78" s="163"/>
      <c r="G78" s="163"/>
      <c r="H78" s="82">
        <f>E76/D76*100</f>
        <v>66.822117619711761</v>
      </c>
      <c r="J78" s="55"/>
      <c r="K78" s="72"/>
      <c r="L78" s="55"/>
      <c r="M78" s="72"/>
      <c r="N78" s="55"/>
      <c r="O78" s="72"/>
      <c r="P78" s="55"/>
      <c r="Q78" s="55"/>
      <c r="R78" s="55"/>
      <c r="S78" s="55"/>
    </row>
    <row r="79" spans="1:19" ht="15.75" x14ac:dyDescent="0.25">
      <c r="A79" s="55"/>
      <c r="B79" s="55"/>
      <c r="C79" s="55"/>
      <c r="D79" s="83"/>
      <c r="E79" s="83"/>
      <c r="F79" s="83"/>
      <c r="G79" s="83"/>
      <c r="H79" s="83"/>
      <c r="I79" s="83"/>
      <c r="J79" s="55"/>
      <c r="K79" s="72"/>
      <c r="L79" s="55"/>
      <c r="M79" s="72"/>
      <c r="N79" s="55"/>
      <c r="O79" s="72"/>
      <c r="P79" s="55"/>
      <c r="Q79" s="55"/>
      <c r="R79" s="55"/>
      <c r="S79" s="55"/>
    </row>
    <row r="80" spans="1:19" ht="15.75" x14ac:dyDescent="0.25">
      <c r="A80" s="55"/>
      <c r="B80" s="55"/>
      <c r="C80" s="163" t="s">
        <v>151</v>
      </c>
      <c r="D80" s="163"/>
      <c r="E80" s="163"/>
      <c r="F80" s="163"/>
      <c r="G80" s="163"/>
      <c r="H80" s="82">
        <f>'Bureaux de vote'!H308</f>
        <v>65.715074384007437</v>
      </c>
      <c r="J80" s="55"/>
      <c r="K80" s="72"/>
      <c r="L80" s="55"/>
      <c r="M80" s="72"/>
      <c r="N80" s="55"/>
      <c r="O80" s="72"/>
      <c r="P80" s="55"/>
      <c r="Q80" s="55"/>
      <c r="R80" s="55"/>
      <c r="S80" s="55"/>
    </row>
    <row r="81" spans="1:19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72"/>
      <c r="L81" s="55"/>
      <c r="M81" s="72"/>
      <c r="N81" s="55"/>
      <c r="O81" s="72"/>
      <c r="P81" s="55"/>
      <c r="Q81" s="55"/>
      <c r="R81" s="55"/>
      <c r="S81" s="55"/>
    </row>
    <row r="82" spans="1:19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72"/>
      <c r="L82" s="55"/>
      <c r="M82" s="72"/>
      <c r="N82" s="55"/>
      <c r="O82" s="72"/>
      <c r="P82" s="55"/>
      <c r="Q82" s="55"/>
      <c r="R82" s="55"/>
      <c r="S82" s="55"/>
    </row>
    <row r="83" spans="1:19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72"/>
      <c r="L83" s="55"/>
      <c r="M83" s="72"/>
      <c r="N83" s="55"/>
      <c r="O83" s="72"/>
      <c r="P83" s="55"/>
      <c r="Q83" s="55"/>
      <c r="R83" s="55"/>
      <c r="S83" s="55"/>
    </row>
    <row r="84" spans="1:19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72"/>
      <c r="L84" s="55"/>
      <c r="M84" s="72"/>
      <c r="N84" s="55"/>
      <c r="O84" s="72"/>
      <c r="P84" s="55"/>
      <c r="Q84" s="55"/>
      <c r="R84" s="55"/>
      <c r="S84" s="55"/>
    </row>
    <row r="85" spans="1:19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72"/>
      <c r="L85" s="55"/>
      <c r="M85" s="72"/>
      <c r="N85" s="55"/>
      <c r="O85" s="72"/>
      <c r="P85" s="55"/>
      <c r="Q85" s="55"/>
      <c r="R85" s="55"/>
      <c r="S85" s="55"/>
    </row>
    <row r="86" spans="1:19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72"/>
      <c r="L86" s="55"/>
      <c r="M86" s="72"/>
      <c r="N86" s="55"/>
      <c r="O86" s="72"/>
      <c r="P86" s="55"/>
      <c r="Q86" s="55"/>
      <c r="R86" s="55"/>
      <c r="S86" s="55"/>
    </row>
    <row r="87" spans="1:19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72"/>
      <c r="L87" s="55"/>
      <c r="M87" s="72"/>
      <c r="N87" s="55"/>
      <c r="O87" s="72"/>
      <c r="P87" s="55"/>
      <c r="Q87" s="55"/>
      <c r="R87" s="55"/>
      <c r="S87" s="55"/>
    </row>
    <row r="88" spans="1:19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72"/>
      <c r="L88" s="55"/>
      <c r="M88" s="72"/>
      <c r="N88" s="55"/>
      <c r="O88" s="72"/>
      <c r="P88" s="55"/>
      <c r="Q88" s="55"/>
      <c r="R88" s="55"/>
      <c r="S88" s="55"/>
    </row>
    <row r="89" spans="1:19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72"/>
      <c r="L89" s="55"/>
      <c r="M89" s="72"/>
      <c r="N89" s="55"/>
      <c r="O89" s="72"/>
      <c r="P89" s="55"/>
      <c r="Q89" s="55"/>
      <c r="R89" s="55"/>
      <c r="S89" s="55"/>
    </row>
    <row r="90" spans="1:19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72"/>
      <c r="L90" s="55"/>
      <c r="M90" s="72"/>
      <c r="N90" s="55"/>
      <c r="O90" s="72"/>
      <c r="P90" s="55"/>
      <c r="Q90" s="55"/>
      <c r="R90" s="55"/>
      <c r="S90" s="55"/>
    </row>
    <row r="91" spans="1:19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72"/>
      <c r="L91" s="55"/>
      <c r="M91" s="72"/>
      <c r="N91" s="55"/>
      <c r="O91" s="72"/>
      <c r="P91" s="55"/>
      <c r="Q91" s="55"/>
      <c r="R91" s="55"/>
      <c r="S91" s="55"/>
    </row>
    <row r="92" spans="1:19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72"/>
      <c r="L92" s="55"/>
      <c r="M92" s="72"/>
      <c r="N92" s="55"/>
      <c r="O92" s="72"/>
      <c r="P92" s="55"/>
      <c r="Q92" s="55"/>
      <c r="R92" s="55"/>
      <c r="S92" s="55"/>
    </row>
    <row r="93" spans="1:19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72"/>
      <c r="L93" s="55"/>
      <c r="M93" s="72"/>
      <c r="N93" s="55"/>
      <c r="O93" s="72"/>
      <c r="P93" s="55"/>
      <c r="Q93" s="55"/>
      <c r="R93" s="55"/>
      <c r="S93" s="55"/>
    </row>
    <row r="94" spans="1:19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72"/>
      <c r="L94" s="55"/>
      <c r="M94" s="72"/>
      <c r="N94" s="55"/>
      <c r="O94" s="72"/>
      <c r="P94" s="55"/>
      <c r="Q94" s="55"/>
      <c r="R94" s="55"/>
      <c r="S94" s="55"/>
    </row>
    <row r="95" spans="1:19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72"/>
      <c r="L95" s="55"/>
      <c r="M95" s="72"/>
      <c r="N95" s="55"/>
      <c r="O95" s="72"/>
      <c r="P95" s="55"/>
      <c r="Q95" s="55"/>
      <c r="R95" s="55"/>
      <c r="S95" s="55"/>
    </row>
    <row r="96" spans="1:19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72"/>
      <c r="L96" s="55"/>
      <c r="M96" s="72"/>
      <c r="N96" s="55"/>
      <c r="O96" s="72"/>
      <c r="P96" s="55"/>
      <c r="Q96" s="55"/>
      <c r="R96" s="55"/>
      <c r="S96" s="55"/>
    </row>
    <row r="97" spans="1:19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72"/>
      <c r="L97" s="55"/>
      <c r="M97" s="72"/>
      <c r="N97" s="55"/>
      <c r="O97" s="72"/>
      <c r="P97" s="55"/>
      <c r="Q97" s="55"/>
      <c r="R97" s="55"/>
      <c r="S97" s="55"/>
    </row>
    <row r="98" spans="1:19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72"/>
      <c r="L98" s="55"/>
      <c r="M98" s="72"/>
      <c r="N98" s="55"/>
      <c r="O98" s="72"/>
      <c r="P98" s="55"/>
      <c r="Q98" s="55"/>
      <c r="R98" s="55"/>
      <c r="S98" s="55"/>
    </row>
    <row r="99" spans="1:19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72"/>
      <c r="L99" s="55"/>
      <c r="M99" s="72"/>
      <c r="N99" s="55"/>
      <c r="O99" s="72"/>
      <c r="P99" s="55"/>
      <c r="Q99" s="55"/>
      <c r="R99" s="55"/>
      <c r="S99" s="55"/>
    </row>
    <row r="100" spans="1:19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72"/>
      <c r="L100" s="55"/>
      <c r="M100" s="72"/>
      <c r="N100" s="55"/>
      <c r="O100" s="72"/>
      <c r="P100" s="55"/>
      <c r="Q100" s="55"/>
      <c r="R100" s="55"/>
      <c r="S100" s="55"/>
    </row>
    <row r="101" spans="1:19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72"/>
      <c r="L101" s="55"/>
      <c r="M101" s="72"/>
      <c r="N101" s="55"/>
      <c r="O101" s="72"/>
      <c r="P101" s="55"/>
      <c r="Q101" s="55"/>
      <c r="R101" s="55"/>
      <c r="S101" s="55"/>
    </row>
    <row r="102" spans="1:19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72"/>
      <c r="L102" s="55"/>
      <c r="M102" s="72"/>
      <c r="N102" s="55"/>
      <c r="O102" s="72"/>
      <c r="P102" s="55"/>
      <c r="Q102" s="55"/>
      <c r="R102" s="55"/>
      <c r="S102" s="55"/>
    </row>
    <row r="103" spans="1:19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72"/>
      <c r="L103" s="55"/>
      <c r="M103" s="72"/>
      <c r="N103" s="55"/>
      <c r="O103" s="72"/>
      <c r="P103" s="55"/>
      <c r="Q103" s="55"/>
      <c r="R103" s="55"/>
      <c r="S103" s="55"/>
    </row>
    <row r="104" spans="1:19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72"/>
      <c r="L104" s="55"/>
      <c r="M104" s="72"/>
      <c r="N104" s="55"/>
      <c r="O104" s="72"/>
      <c r="P104" s="55"/>
      <c r="Q104" s="55"/>
      <c r="R104" s="55"/>
      <c r="S104" s="55"/>
    </row>
    <row r="105" spans="1:19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72"/>
      <c r="L105" s="55"/>
      <c r="M105" s="72"/>
      <c r="N105" s="55"/>
      <c r="O105" s="72"/>
      <c r="P105" s="55"/>
      <c r="Q105" s="55"/>
      <c r="R105" s="55"/>
      <c r="S105" s="55"/>
    </row>
    <row r="106" spans="1:19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72"/>
      <c r="L106" s="55"/>
      <c r="M106" s="72"/>
      <c r="N106" s="55"/>
      <c r="O106" s="72"/>
      <c r="P106" s="55"/>
      <c r="Q106" s="55"/>
      <c r="R106" s="55"/>
      <c r="S106" s="55"/>
    </row>
    <row r="107" spans="1:19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72"/>
      <c r="L107" s="55"/>
      <c r="M107" s="72"/>
      <c r="N107" s="55"/>
      <c r="O107" s="72"/>
      <c r="P107" s="55"/>
      <c r="Q107" s="55"/>
      <c r="R107" s="55"/>
      <c r="S107" s="55"/>
    </row>
    <row r="108" spans="1:19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72"/>
      <c r="L108" s="55"/>
      <c r="M108" s="72"/>
      <c r="N108" s="55"/>
      <c r="O108" s="72"/>
      <c r="P108" s="55"/>
      <c r="Q108" s="55"/>
      <c r="R108" s="55"/>
      <c r="S108" s="55"/>
    </row>
    <row r="109" spans="1:19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72"/>
      <c r="L109" s="55"/>
      <c r="M109" s="72"/>
      <c r="N109" s="55"/>
      <c r="O109" s="72"/>
      <c r="P109" s="55"/>
      <c r="Q109" s="55"/>
      <c r="R109" s="55"/>
      <c r="S109" s="55"/>
    </row>
    <row r="110" spans="1:19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72"/>
      <c r="L110" s="55"/>
      <c r="M110" s="72"/>
      <c r="N110" s="55"/>
      <c r="O110" s="72"/>
      <c r="P110" s="55"/>
      <c r="Q110" s="55"/>
      <c r="R110" s="55"/>
      <c r="S110" s="55"/>
    </row>
    <row r="111" spans="1:19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72"/>
      <c r="L111" s="55"/>
      <c r="M111" s="72"/>
      <c r="N111" s="55"/>
      <c r="O111" s="72"/>
      <c r="P111" s="55"/>
      <c r="Q111" s="55"/>
      <c r="R111" s="55"/>
      <c r="S111" s="55"/>
    </row>
    <row r="112" spans="1:19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72"/>
      <c r="L112" s="55"/>
      <c r="M112" s="72"/>
      <c r="N112" s="55"/>
      <c r="O112" s="72"/>
      <c r="P112" s="55"/>
      <c r="Q112" s="55"/>
      <c r="R112" s="55"/>
      <c r="S112" s="55"/>
    </row>
    <row r="113" spans="1:19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72"/>
      <c r="L113" s="55"/>
      <c r="M113" s="72"/>
      <c r="N113" s="55"/>
      <c r="O113" s="72"/>
      <c r="P113" s="55"/>
      <c r="Q113" s="55"/>
      <c r="R113" s="55"/>
      <c r="S113" s="55"/>
    </row>
    <row r="114" spans="1:19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72"/>
      <c r="L114" s="55"/>
      <c r="M114" s="72"/>
      <c r="N114" s="55"/>
      <c r="O114" s="72"/>
      <c r="P114" s="55"/>
      <c r="Q114" s="55"/>
      <c r="R114" s="55"/>
      <c r="S114" s="55"/>
    </row>
    <row r="115" spans="1:19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72"/>
      <c r="L115" s="55"/>
      <c r="M115" s="72"/>
      <c r="N115" s="55"/>
      <c r="O115" s="72"/>
      <c r="P115" s="55"/>
      <c r="Q115" s="55"/>
      <c r="R115" s="55"/>
      <c r="S115" s="55"/>
    </row>
    <row r="116" spans="1:19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72"/>
      <c r="L116" s="55"/>
      <c r="M116" s="72"/>
      <c r="N116" s="55"/>
      <c r="O116" s="72"/>
      <c r="P116" s="55"/>
      <c r="Q116" s="55"/>
      <c r="R116" s="55"/>
      <c r="S116" s="55"/>
    </row>
    <row r="117" spans="1:19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72"/>
      <c r="L117" s="55"/>
      <c r="M117" s="72"/>
      <c r="N117" s="55"/>
      <c r="O117" s="72"/>
      <c r="P117" s="55"/>
      <c r="Q117" s="55"/>
      <c r="R117" s="55"/>
      <c r="S117" s="55"/>
    </row>
    <row r="118" spans="1:19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72"/>
      <c r="L118" s="55"/>
      <c r="M118" s="72"/>
      <c r="N118" s="55"/>
      <c r="O118" s="72"/>
      <c r="P118" s="55"/>
      <c r="Q118" s="55"/>
      <c r="R118" s="55"/>
      <c r="S118" s="55"/>
    </row>
    <row r="119" spans="1:19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72"/>
      <c r="L119" s="55"/>
      <c r="M119" s="72"/>
      <c r="N119" s="55"/>
      <c r="O119" s="72"/>
      <c r="P119" s="55"/>
      <c r="Q119" s="55"/>
      <c r="R119" s="55"/>
      <c r="S119" s="55"/>
    </row>
    <row r="120" spans="1:19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72"/>
      <c r="L120" s="55"/>
      <c r="M120" s="72"/>
      <c r="N120" s="55"/>
      <c r="O120" s="72"/>
      <c r="P120" s="55"/>
      <c r="Q120" s="55"/>
      <c r="R120" s="55"/>
      <c r="S120" s="55"/>
    </row>
    <row r="121" spans="1:19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72"/>
      <c r="L121" s="55"/>
      <c r="M121" s="72"/>
      <c r="N121" s="55"/>
      <c r="O121" s="72"/>
      <c r="P121" s="55"/>
      <c r="Q121" s="55"/>
      <c r="R121" s="55"/>
      <c r="S121" s="55"/>
    </row>
    <row r="122" spans="1:19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72"/>
      <c r="L122" s="55"/>
      <c r="M122" s="72"/>
      <c r="N122" s="55"/>
      <c r="O122" s="72"/>
      <c r="P122" s="55"/>
      <c r="Q122" s="55"/>
      <c r="R122" s="55"/>
      <c r="S122" s="55"/>
    </row>
    <row r="123" spans="1:19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72"/>
      <c r="L123" s="55"/>
      <c r="M123" s="72"/>
      <c r="N123" s="55"/>
      <c r="O123" s="72"/>
      <c r="P123" s="55"/>
      <c r="Q123" s="55"/>
      <c r="R123" s="55"/>
      <c r="S123" s="55"/>
    </row>
    <row r="124" spans="1:19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72"/>
      <c r="L124" s="55"/>
      <c r="M124" s="72"/>
      <c r="N124" s="55"/>
      <c r="O124" s="72"/>
      <c r="P124" s="55"/>
      <c r="Q124" s="55"/>
      <c r="R124" s="55"/>
      <c r="S124" s="55"/>
    </row>
    <row r="125" spans="1:19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72"/>
      <c r="L125" s="55"/>
      <c r="M125" s="72"/>
      <c r="N125" s="55"/>
      <c r="O125" s="72"/>
      <c r="P125" s="55"/>
      <c r="Q125" s="55"/>
      <c r="R125" s="55"/>
      <c r="S125" s="55"/>
    </row>
    <row r="126" spans="1:19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72"/>
      <c r="L126" s="55"/>
      <c r="M126" s="72"/>
      <c r="N126" s="55"/>
      <c r="O126" s="72"/>
      <c r="P126" s="55"/>
      <c r="Q126" s="55"/>
      <c r="R126" s="55"/>
      <c r="S126" s="55"/>
    </row>
    <row r="127" spans="1:19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72"/>
      <c r="L127" s="55"/>
      <c r="M127" s="72"/>
      <c r="N127" s="55"/>
      <c r="O127" s="72"/>
      <c r="P127" s="55"/>
      <c r="Q127" s="55"/>
      <c r="R127" s="55"/>
      <c r="S127" s="55"/>
    </row>
    <row r="128" spans="1:19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72"/>
      <c r="L128" s="55"/>
      <c r="M128" s="72"/>
      <c r="N128" s="55"/>
      <c r="O128" s="72"/>
      <c r="P128" s="55"/>
      <c r="Q128" s="55"/>
      <c r="R128" s="55"/>
      <c r="S128" s="55"/>
    </row>
    <row r="129" spans="1:19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72"/>
      <c r="L129" s="55"/>
      <c r="M129" s="72"/>
      <c r="N129" s="55"/>
      <c r="O129" s="72"/>
      <c r="P129" s="55"/>
      <c r="Q129" s="55"/>
      <c r="R129" s="55"/>
      <c r="S129" s="55"/>
    </row>
    <row r="130" spans="1:19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72"/>
      <c r="L130" s="55"/>
      <c r="M130" s="72"/>
      <c r="N130" s="55"/>
      <c r="O130" s="72"/>
      <c r="P130" s="55"/>
      <c r="Q130" s="55"/>
      <c r="R130" s="55"/>
      <c r="S130" s="55"/>
    </row>
    <row r="131" spans="1:19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72"/>
      <c r="L131" s="55"/>
      <c r="M131" s="72"/>
      <c r="N131" s="55"/>
      <c r="O131" s="72"/>
      <c r="P131" s="55"/>
      <c r="Q131" s="55"/>
      <c r="R131" s="55"/>
      <c r="S131" s="55"/>
    </row>
    <row r="132" spans="1:19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72"/>
      <c r="L132" s="55"/>
      <c r="M132" s="72"/>
      <c r="N132" s="55"/>
      <c r="O132" s="72"/>
      <c r="P132" s="55"/>
      <c r="Q132" s="55"/>
      <c r="R132" s="55"/>
      <c r="S132" s="55"/>
    </row>
    <row r="133" spans="1:19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72"/>
      <c r="L133" s="55"/>
      <c r="M133" s="72"/>
      <c r="N133" s="55"/>
      <c r="O133" s="72"/>
      <c r="P133" s="55"/>
      <c r="Q133" s="55"/>
      <c r="R133" s="55"/>
      <c r="S133" s="55"/>
    </row>
    <row r="134" spans="1:19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72"/>
      <c r="L134" s="55"/>
      <c r="M134" s="72"/>
      <c r="N134" s="55"/>
      <c r="O134" s="72"/>
      <c r="P134" s="55"/>
      <c r="Q134" s="55"/>
      <c r="R134" s="55"/>
      <c r="S134" s="55"/>
    </row>
    <row r="135" spans="1:19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72"/>
      <c r="L135" s="55"/>
      <c r="M135" s="72"/>
      <c r="N135" s="55"/>
      <c r="O135" s="72"/>
      <c r="P135" s="55"/>
      <c r="Q135" s="55"/>
      <c r="R135" s="55"/>
      <c r="S135" s="55"/>
    </row>
    <row r="136" spans="1:19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72"/>
      <c r="L136" s="55"/>
      <c r="M136" s="72"/>
      <c r="N136" s="55"/>
      <c r="O136" s="72"/>
      <c r="P136" s="55"/>
      <c r="Q136" s="55"/>
      <c r="R136" s="55"/>
      <c r="S136" s="55"/>
    </row>
    <row r="137" spans="1:19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72"/>
      <c r="L137" s="55"/>
      <c r="M137" s="72"/>
      <c r="N137" s="55"/>
      <c r="O137" s="72"/>
      <c r="P137" s="55"/>
      <c r="Q137" s="55"/>
      <c r="R137" s="55"/>
      <c r="S137" s="55"/>
    </row>
    <row r="138" spans="1:19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72"/>
      <c r="L138" s="55"/>
      <c r="M138" s="72"/>
      <c r="N138" s="55"/>
      <c r="O138" s="72"/>
      <c r="P138" s="55"/>
      <c r="Q138" s="55"/>
      <c r="R138" s="55"/>
      <c r="S138" s="55"/>
    </row>
    <row r="139" spans="1:19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72"/>
      <c r="L139" s="55"/>
      <c r="M139" s="72"/>
      <c r="N139" s="55"/>
      <c r="O139" s="72"/>
      <c r="P139" s="55"/>
      <c r="Q139" s="55"/>
      <c r="R139" s="55"/>
      <c r="S139" s="55"/>
    </row>
    <row r="140" spans="1:19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72"/>
      <c r="L140" s="55"/>
      <c r="M140" s="72"/>
      <c r="N140" s="55"/>
      <c r="O140" s="72"/>
      <c r="P140" s="55"/>
      <c r="Q140" s="55"/>
      <c r="R140" s="55"/>
      <c r="S140" s="55"/>
    </row>
    <row r="141" spans="1:19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72"/>
      <c r="L141" s="55"/>
      <c r="M141" s="72"/>
      <c r="N141" s="55"/>
      <c r="O141" s="72"/>
      <c r="P141" s="55"/>
      <c r="Q141" s="55"/>
      <c r="R141" s="55"/>
      <c r="S141" s="55"/>
    </row>
    <row r="142" spans="1:19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72"/>
      <c r="L142" s="55"/>
      <c r="M142" s="72"/>
      <c r="N142" s="55"/>
      <c r="O142" s="72"/>
      <c r="P142" s="55"/>
      <c r="Q142" s="55"/>
      <c r="R142" s="55"/>
      <c r="S142" s="55"/>
    </row>
    <row r="143" spans="1:19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72"/>
      <c r="L143" s="55"/>
      <c r="M143" s="72"/>
      <c r="N143" s="55"/>
      <c r="O143" s="72"/>
      <c r="P143" s="55"/>
      <c r="Q143" s="55"/>
      <c r="R143" s="55"/>
      <c r="S143" s="55"/>
    </row>
    <row r="144" spans="1:19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72"/>
      <c r="L144" s="55"/>
      <c r="M144" s="72"/>
      <c r="N144" s="55"/>
      <c r="O144" s="72"/>
      <c r="P144" s="55"/>
      <c r="Q144" s="55"/>
      <c r="R144" s="55"/>
      <c r="S144" s="55"/>
    </row>
    <row r="145" spans="1:19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72"/>
      <c r="L145" s="55"/>
      <c r="M145" s="72"/>
      <c r="N145" s="55"/>
      <c r="O145" s="72"/>
      <c r="P145" s="55"/>
      <c r="Q145" s="55"/>
      <c r="R145" s="55"/>
      <c r="S145" s="55"/>
    </row>
    <row r="146" spans="1:19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72"/>
      <c r="L146" s="55"/>
      <c r="M146" s="72"/>
      <c r="N146" s="55"/>
      <c r="O146" s="72"/>
      <c r="P146" s="55"/>
      <c r="Q146" s="55"/>
      <c r="R146" s="55"/>
      <c r="S146" s="55"/>
    </row>
    <row r="147" spans="1:19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72"/>
      <c r="L147" s="55"/>
      <c r="M147" s="72"/>
      <c r="N147" s="55"/>
      <c r="O147" s="72"/>
      <c r="P147" s="55"/>
      <c r="Q147" s="55"/>
      <c r="R147" s="55"/>
      <c r="S147" s="55"/>
    </row>
    <row r="148" spans="1:19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72"/>
      <c r="L148" s="55"/>
      <c r="M148" s="72"/>
      <c r="N148" s="55"/>
      <c r="O148" s="72"/>
      <c r="P148" s="55"/>
      <c r="Q148" s="55"/>
      <c r="R148" s="55"/>
      <c r="S148" s="55"/>
    </row>
    <row r="149" spans="1:19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72"/>
      <c r="L149" s="55"/>
      <c r="M149" s="72"/>
      <c r="N149" s="55"/>
      <c r="O149" s="72"/>
      <c r="P149" s="55"/>
      <c r="Q149" s="55"/>
      <c r="R149" s="55"/>
      <c r="S149" s="55"/>
    </row>
    <row r="150" spans="1:19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72"/>
      <c r="L150" s="55"/>
      <c r="M150" s="72"/>
      <c r="N150" s="55"/>
      <c r="O150" s="72"/>
      <c r="P150" s="55"/>
      <c r="Q150" s="55"/>
      <c r="R150" s="55"/>
      <c r="S150" s="55"/>
    </row>
    <row r="151" spans="1:19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72"/>
      <c r="L151" s="55"/>
      <c r="M151" s="72"/>
      <c r="N151" s="55"/>
      <c r="O151" s="72"/>
      <c r="P151" s="55"/>
      <c r="Q151" s="55"/>
      <c r="R151" s="55"/>
      <c r="S151" s="55"/>
    </row>
    <row r="152" spans="1:19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72"/>
      <c r="L152" s="55"/>
      <c r="M152" s="72"/>
      <c r="N152" s="55"/>
      <c r="O152" s="72"/>
      <c r="P152" s="55"/>
      <c r="Q152" s="55"/>
      <c r="R152" s="55"/>
      <c r="S152" s="55"/>
    </row>
    <row r="153" spans="1:19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72"/>
      <c r="L153" s="55"/>
      <c r="M153" s="72"/>
      <c r="N153" s="55"/>
      <c r="O153" s="72"/>
      <c r="P153" s="55"/>
      <c r="Q153" s="55"/>
      <c r="R153" s="55"/>
      <c r="S153" s="55"/>
    </row>
    <row r="154" spans="1:19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72"/>
      <c r="L154" s="55"/>
      <c r="M154" s="72"/>
      <c r="N154" s="55"/>
      <c r="O154" s="72"/>
      <c r="P154" s="55"/>
      <c r="Q154" s="55"/>
      <c r="R154" s="55"/>
      <c r="S154" s="55"/>
    </row>
    <row r="155" spans="1:19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72"/>
      <c r="L155" s="55"/>
      <c r="M155" s="72"/>
      <c r="N155" s="55"/>
      <c r="O155" s="72"/>
      <c r="P155" s="55"/>
      <c r="Q155" s="55"/>
      <c r="R155" s="55"/>
      <c r="S155" s="55"/>
    </row>
    <row r="156" spans="1:19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72"/>
      <c r="L156" s="55"/>
      <c r="M156" s="72"/>
      <c r="N156" s="55"/>
      <c r="O156" s="72"/>
      <c r="P156" s="55"/>
      <c r="Q156" s="55"/>
      <c r="R156" s="55"/>
      <c r="S156" s="55"/>
    </row>
    <row r="157" spans="1:19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72"/>
      <c r="L157" s="55"/>
      <c r="M157" s="72"/>
      <c r="N157" s="55"/>
      <c r="O157" s="72"/>
      <c r="P157" s="55"/>
      <c r="Q157" s="55"/>
      <c r="R157" s="55"/>
      <c r="S157" s="55"/>
    </row>
    <row r="158" spans="1:19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72"/>
      <c r="L158" s="55"/>
      <c r="M158" s="72"/>
      <c r="N158" s="55"/>
      <c r="O158" s="72"/>
      <c r="P158" s="55"/>
      <c r="Q158" s="55"/>
      <c r="R158" s="55"/>
      <c r="S158" s="55"/>
    </row>
    <row r="159" spans="1:19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72"/>
      <c r="L159" s="55"/>
      <c r="M159" s="72"/>
      <c r="N159" s="55"/>
      <c r="O159" s="72"/>
      <c r="P159" s="55"/>
      <c r="Q159" s="55"/>
      <c r="R159" s="55"/>
      <c r="S159" s="55"/>
    </row>
    <row r="160" spans="1:19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72"/>
      <c r="L160" s="55"/>
      <c r="M160" s="72"/>
      <c r="N160" s="55"/>
      <c r="O160" s="72"/>
      <c r="P160" s="55"/>
      <c r="Q160" s="55"/>
      <c r="R160" s="55"/>
      <c r="S160" s="55"/>
    </row>
    <row r="161" spans="1:19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72"/>
      <c r="L161" s="55"/>
      <c r="M161" s="72"/>
      <c r="N161" s="55"/>
      <c r="O161" s="72"/>
      <c r="P161" s="55"/>
      <c r="Q161" s="55"/>
      <c r="R161" s="55"/>
      <c r="S161" s="55"/>
    </row>
    <row r="162" spans="1:19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72"/>
      <c r="L162" s="55"/>
      <c r="M162" s="72"/>
      <c r="N162" s="55"/>
      <c r="O162" s="72"/>
      <c r="P162" s="55"/>
      <c r="Q162" s="55"/>
      <c r="R162" s="55"/>
      <c r="S162" s="55"/>
    </row>
    <row r="163" spans="1:19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72"/>
      <c r="L163" s="55"/>
      <c r="M163" s="72"/>
      <c r="N163" s="55"/>
      <c r="O163" s="72"/>
      <c r="P163" s="55"/>
      <c r="Q163" s="55"/>
      <c r="R163" s="55"/>
      <c r="S163" s="55"/>
    </row>
    <row r="164" spans="1:19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72"/>
      <c r="L164" s="55"/>
      <c r="M164" s="72"/>
      <c r="N164" s="55"/>
      <c r="O164" s="72"/>
      <c r="P164" s="55"/>
      <c r="Q164" s="55"/>
      <c r="R164" s="55"/>
      <c r="S164" s="55"/>
    </row>
    <row r="165" spans="1:19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72"/>
      <c r="L165" s="55"/>
      <c r="M165" s="72"/>
      <c r="N165" s="55"/>
      <c r="O165" s="72"/>
      <c r="P165" s="55"/>
      <c r="Q165" s="55"/>
      <c r="R165" s="55"/>
      <c r="S165" s="55"/>
    </row>
    <row r="166" spans="1:19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72"/>
      <c r="L166" s="55"/>
      <c r="M166" s="72"/>
      <c r="N166" s="55"/>
      <c r="O166" s="72"/>
      <c r="P166" s="55"/>
      <c r="Q166" s="55"/>
      <c r="R166" s="55"/>
      <c r="S166" s="55"/>
    </row>
    <row r="167" spans="1:19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72"/>
      <c r="L167" s="55"/>
      <c r="M167" s="72"/>
      <c r="N167" s="55"/>
      <c r="O167" s="72"/>
      <c r="P167" s="55"/>
      <c r="Q167" s="55"/>
      <c r="R167" s="55"/>
      <c r="S167" s="55"/>
    </row>
    <row r="168" spans="1:19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72"/>
      <c r="L168" s="55"/>
      <c r="M168" s="72"/>
      <c r="N168" s="55"/>
      <c r="O168" s="72"/>
      <c r="P168" s="55"/>
      <c r="Q168" s="55"/>
      <c r="R168" s="55"/>
      <c r="S168" s="55"/>
    </row>
    <row r="169" spans="1:19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72"/>
      <c r="L169" s="55"/>
      <c r="M169" s="72"/>
      <c r="N169" s="55"/>
      <c r="O169" s="72"/>
      <c r="P169" s="55"/>
      <c r="Q169" s="55"/>
      <c r="R169" s="55"/>
      <c r="S169" s="55"/>
    </row>
    <row r="170" spans="1:19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72"/>
      <c r="L170" s="55"/>
      <c r="M170" s="72"/>
      <c r="N170" s="55"/>
      <c r="O170" s="72"/>
      <c r="P170" s="55"/>
      <c r="Q170" s="55"/>
      <c r="R170" s="55"/>
      <c r="S170" s="55"/>
    </row>
    <row r="171" spans="1:19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72"/>
      <c r="L171" s="55"/>
      <c r="M171" s="72"/>
      <c r="N171" s="55"/>
      <c r="O171" s="72"/>
      <c r="P171" s="55"/>
      <c r="Q171" s="55"/>
      <c r="R171" s="55"/>
      <c r="S171" s="55"/>
    </row>
    <row r="172" spans="1:19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72"/>
      <c r="L172" s="55"/>
      <c r="M172" s="72"/>
      <c r="N172" s="55"/>
      <c r="O172" s="72"/>
      <c r="P172" s="55"/>
      <c r="Q172" s="55"/>
      <c r="R172" s="55"/>
      <c r="S172" s="55"/>
    </row>
    <row r="173" spans="1:19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72"/>
      <c r="L173" s="55"/>
      <c r="M173" s="72"/>
      <c r="N173" s="55"/>
      <c r="O173" s="72"/>
      <c r="P173" s="55"/>
      <c r="Q173" s="55"/>
      <c r="R173" s="55"/>
      <c r="S173" s="55"/>
    </row>
    <row r="174" spans="1:19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72"/>
      <c r="L174" s="55"/>
      <c r="M174" s="72"/>
      <c r="N174" s="55"/>
      <c r="O174" s="72"/>
      <c r="P174" s="55"/>
      <c r="Q174" s="55"/>
      <c r="R174" s="55"/>
      <c r="S174" s="55"/>
    </row>
    <row r="175" spans="1:19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72"/>
      <c r="L175" s="55"/>
      <c r="M175" s="72"/>
      <c r="N175" s="55"/>
      <c r="O175" s="72"/>
      <c r="P175" s="55"/>
      <c r="Q175" s="55"/>
      <c r="R175" s="55"/>
      <c r="S175" s="55"/>
    </row>
    <row r="176" spans="1:19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72"/>
      <c r="L176" s="55"/>
      <c r="M176" s="72"/>
      <c r="N176" s="55"/>
      <c r="O176" s="72"/>
      <c r="P176" s="55"/>
      <c r="Q176" s="55"/>
      <c r="R176" s="55"/>
      <c r="S176" s="55"/>
    </row>
    <row r="177" spans="1:19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72"/>
      <c r="L177" s="55"/>
      <c r="M177" s="72"/>
      <c r="N177" s="55"/>
      <c r="O177" s="72"/>
      <c r="P177" s="55"/>
      <c r="Q177" s="55"/>
      <c r="R177" s="55"/>
      <c r="S177" s="55"/>
    </row>
    <row r="178" spans="1:19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72"/>
      <c r="L178" s="55"/>
      <c r="M178" s="72"/>
      <c r="N178" s="55"/>
      <c r="O178" s="72"/>
      <c r="P178" s="55"/>
      <c r="Q178" s="55"/>
      <c r="R178" s="55"/>
      <c r="S178" s="55"/>
    </row>
    <row r="179" spans="1:19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72"/>
      <c r="L179" s="55"/>
      <c r="M179" s="72"/>
      <c r="N179" s="55"/>
      <c r="O179" s="72"/>
      <c r="P179" s="55"/>
      <c r="Q179" s="55"/>
      <c r="R179" s="55"/>
      <c r="S179" s="55"/>
    </row>
    <row r="180" spans="1:19" x14ac:dyDescent="0.2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72"/>
      <c r="L180" s="55"/>
      <c r="M180" s="72"/>
      <c r="N180" s="55"/>
      <c r="O180" s="72"/>
      <c r="P180" s="55"/>
      <c r="Q180" s="55"/>
      <c r="R180" s="55"/>
      <c r="S180" s="55"/>
    </row>
    <row r="181" spans="1:19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72"/>
      <c r="L181" s="55"/>
      <c r="M181" s="72"/>
      <c r="N181" s="55"/>
      <c r="O181" s="72"/>
      <c r="P181" s="55"/>
      <c r="Q181" s="55"/>
      <c r="R181" s="55"/>
      <c r="S181" s="55"/>
    </row>
    <row r="182" spans="1:19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72"/>
      <c r="L182" s="55"/>
      <c r="M182" s="72"/>
      <c r="N182" s="55"/>
      <c r="O182" s="72"/>
      <c r="P182" s="55"/>
      <c r="Q182" s="55"/>
      <c r="R182" s="55"/>
      <c r="S182" s="55"/>
    </row>
    <row r="183" spans="1:19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72"/>
      <c r="L183" s="55"/>
      <c r="M183" s="72"/>
      <c r="N183" s="55"/>
      <c r="O183" s="72"/>
      <c r="P183" s="55"/>
      <c r="Q183" s="55"/>
      <c r="R183" s="55"/>
      <c r="S183" s="55"/>
    </row>
    <row r="184" spans="1:19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72"/>
      <c r="L184" s="55"/>
      <c r="M184" s="72"/>
      <c r="N184" s="55"/>
      <c r="O184" s="72"/>
      <c r="P184" s="55"/>
      <c r="Q184" s="55"/>
      <c r="R184" s="55"/>
      <c r="S184" s="55"/>
    </row>
    <row r="185" spans="1:19" x14ac:dyDescent="0.2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72"/>
      <c r="L185" s="55"/>
      <c r="M185" s="72"/>
      <c r="N185" s="55"/>
      <c r="O185" s="72"/>
      <c r="P185" s="55"/>
      <c r="Q185" s="55"/>
      <c r="R185" s="55"/>
      <c r="S185" s="55"/>
    </row>
    <row r="186" spans="1:19" x14ac:dyDescent="0.2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72"/>
      <c r="L186" s="55"/>
      <c r="M186" s="72"/>
      <c r="N186" s="55"/>
      <c r="O186" s="72"/>
      <c r="P186" s="55"/>
      <c r="Q186" s="55"/>
      <c r="R186" s="55"/>
      <c r="S186" s="55"/>
    </row>
    <row r="187" spans="1:19" x14ac:dyDescent="0.2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72"/>
      <c r="L187" s="55"/>
      <c r="M187" s="72"/>
      <c r="N187" s="55"/>
      <c r="O187" s="72"/>
      <c r="P187" s="55"/>
      <c r="Q187" s="55"/>
      <c r="R187" s="55"/>
      <c r="S187" s="55"/>
    </row>
    <row r="188" spans="1:19" x14ac:dyDescent="0.2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72"/>
      <c r="L188" s="55"/>
      <c r="M188" s="72"/>
      <c r="N188" s="55"/>
      <c r="O188" s="72"/>
      <c r="P188" s="55"/>
      <c r="Q188" s="55"/>
      <c r="R188" s="55"/>
      <c r="S188" s="55"/>
    </row>
    <row r="189" spans="1:19" x14ac:dyDescent="0.2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72"/>
      <c r="L189" s="55"/>
      <c r="M189" s="72"/>
      <c r="N189" s="55"/>
      <c r="O189" s="72"/>
      <c r="P189" s="55"/>
      <c r="Q189" s="55"/>
      <c r="R189" s="55"/>
      <c r="S189" s="55"/>
    </row>
    <row r="190" spans="1:19" x14ac:dyDescent="0.2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72"/>
      <c r="L190" s="55"/>
      <c r="M190" s="72"/>
      <c r="N190" s="55"/>
      <c r="O190" s="72"/>
      <c r="P190" s="55"/>
      <c r="Q190" s="55"/>
      <c r="R190" s="55"/>
      <c r="S190" s="55"/>
    </row>
    <row r="191" spans="1:19" x14ac:dyDescent="0.2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72"/>
      <c r="L191" s="55"/>
      <c r="M191" s="72"/>
      <c r="N191" s="55"/>
      <c r="O191" s="72"/>
      <c r="P191" s="55"/>
      <c r="Q191" s="55"/>
      <c r="R191" s="55"/>
      <c r="S191" s="55"/>
    </row>
    <row r="192" spans="1:19" x14ac:dyDescent="0.2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72"/>
      <c r="L192" s="55"/>
      <c r="M192" s="72"/>
      <c r="N192" s="55"/>
      <c r="O192" s="72"/>
      <c r="P192" s="55"/>
      <c r="Q192" s="55"/>
      <c r="R192" s="55"/>
      <c r="S192" s="55"/>
    </row>
    <row r="193" spans="1:19" x14ac:dyDescent="0.2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72"/>
      <c r="L193" s="55"/>
      <c r="M193" s="72"/>
      <c r="N193" s="55"/>
      <c r="O193" s="72"/>
      <c r="P193" s="55"/>
      <c r="Q193" s="55"/>
      <c r="R193" s="55"/>
      <c r="S193" s="55"/>
    </row>
    <row r="194" spans="1:19" x14ac:dyDescent="0.2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72"/>
      <c r="L194" s="55"/>
      <c r="M194" s="72"/>
      <c r="N194" s="55"/>
      <c r="O194" s="72"/>
      <c r="P194" s="55"/>
      <c r="Q194" s="55"/>
      <c r="R194" s="55"/>
      <c r="S194" s="55"/>
    </row>
    <row r="195" spans="1:19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72"/>
      <c r="L195" s="55"/>
      <c r="M195" s="72"/>
      <c r="N195" s="55"/>
      <c r="O195" s="72"/>
      <c r="P195" s="55"/>
      <c r="Q195" s="55"/>
      <c r="R195" s="55"/>
      <c r="S195" s="55"/>
    </row>
    <row r="196" spans="1:19" x14ac:dyDescent="0.2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72"/>
      <c r="L196" s="55"/>
      <c r="M196" s="72"/>
      <c r="N196" s="55"/>
      <c r="O196" s="72"/>
      <c r="P196" s="55"/>
      <c r="Q196" s="55"/>
      <c r="R196" s="55"/>
      <c r="S196" s="55"/>
    </row>
    <row r="197" spans="1:19" x14ac:dyDescent="0.2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72"/>
      <c r="L197" s="55"/>
      <c r="M197" s="72"/>
      <c r="N197" s="55"/>
      <c r="O197" s="72"/>
      <c r="P197" s="55"/>
      <c r="Q197" s="55"/>
      <c r="R197" s="55"/>
      <c r="S197" s="55"/>
    </row>
    <row r="198" spans="1:19" x14ac:dyDescent="0.2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72"/>
      <c r="L198" s="55"/>
      <c r="M198" s="72"/>
      <c r="N198" s="55"/>
      <c r="O198" s="72"/>
      <c r="P198" s="55"/>
      <c r="Q198" s="55"/>
      <c r="R198" s="55"/>
      <c r="S198" s="55"/>
    </row>
    <row r="199" spans="1:19" x14ac:dyDescent="0.2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72"/>
      <c r="L199" s="55"/>
      <c r="M199" s="72"/>
      <c r="N199" s="55"/>
      <c r="O199" s="72"/>
      <c r="P199" s="55"/>
      <c r="Q199" s="55"/>
      <c r="R199" s="55"/>
      <c r="S199" s="55"/>
    </row>
    <row r="200" spans="1:19" x14ac:dyDescent="0.2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72"/>
      <c r="L200" s="55"/>
      <c r="M200" s="72"/>
      <c r="N200" s="55"/>
      <c r="O200" s="72"/>
      <c r="P200" s="55"/>
      <c r="Q200" s="55"/>
      <c r="R200" s="55"/>
      <c r="S200" s="55"/>
    </row>
    <row r="201" spans="1:19" x14ac:dyDescent="0.2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72"/>
      <c r="L201" s="55"/>
      <c r="M201" s="72"/>
      <c r="N201" s="55"/>
      <c r="O201" s="72"/>
      <c r="P201" s="55"/>
      <c r="Q201" s="55"/>
      <c r="R201" s="55"/>
      <c r="S201" s="55"/>
    </row>
    <row r="202" spans="1:19" x14ac:dyDescent="0.2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72"/>
      <c r="L202" s="55"/>
      <c r="M202" s="72"/>
      <c r="N202" s="55"/>
      <c r="O202" s="72"/>
      <c r="P202" s="55"/>
      <c r="Q202" s="55"/>
      <c r="R202" s="55"/>
      <c r="S202" s="55"/>
    </row>
    <row r="203" spans="1:19" x14ac:dyDescent="0.2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72"/>
      <c r="L203" s="55"/>
      <c r="M203" s="72"/>
      <c r="N203" s="55"/>
      <c r="O203" s="72"/>
      <c r="P203" s="55"/>
      <c r="Q203" s="55"/>
      <c r="R203" s="55"/>
      <c r="S203" s="55"/>
    </row>
    <row r="204" spans="1:19" x14ac:dyDescent="0.2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72"/>
      <c r="L204" s="55"/>
      <c r="M204" s="72"/>
      <c r="N204" s="55"/>
      <c r="O204" s="72"/>
      <c r="P204" s="55"/>
      <c r="Q204" s="55"/>
      <c r="R204" s="55"/>
      <c r="S204" s="55"/>
    </row>
    <row r="205" spans="1:19" x14ac:dyDescent="0.2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72"/>
      <c r="L205" s="55"/>
      <c r="M205" s="72"/>
      <c r="N205" s="55"/>
      <c r="O205" s="72"/>
      <c r="P205" s="55"/>
      <c r="Q205" s="55"/>
      <c r="R205" s="55"/>
      <c r="S205" s="55"/>
    </row>
    <row r="206" spans="1:19" x14ac:dyDescent="0.2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72"/>
      <c r="L206" s="55"/>
      <c r="M206" s="72"/>
      <c r="N206" s="55"/>
      <c r="O206" s="72"/>
      <c r="P206" s="55"/>
      <c r="Q206" s="55"/>
      <c r="R206" s="55"/>
      <c r="S206" s="55"/>
    </row>
    <row r="207" spans="1:19" x14ac:dyDescent="0.2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72"/>
      <c r="L207" s="55"/>
      <c r="M207" s="72"/>
      <c r="N207" s="55"/>
      <c r="O207" s="72"/>
      <c r="P207" s="55"/>
      <c r="Q207" s="55"/>
      <c r="R207" s="55"/>
      <c r="S207" s="55"/>
    </row>
    <row r="208" spans="1:19" x14ac:dyDescent="0.2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72"/>
      <c r="L208" s="55"/>
      <c r="M208" s="72"/>
      <c r="N208" s="55"/>
      <c r="O208" s="72"/>
      <c r="P208" s="55"/>
      <c r="Q208" s="55"/>
      <c r="R208" s="55"/>
      <c r="S208" s="55"/>
    </row>
    <row r="209" spans="1:19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72"/>
      <c r="L209" s="55"/>
      <c r="M209" s="72"/>
      <c r="N209" s="55"/>
      <c r="O209" s="72"/>
      <c r="P209" s="55"/>
      <c r="Q209" s="55"/>
      <c r="R209" s="55"/>
      <c r="S209" s="55"/>
    </row>
    <row r="210" spans="1:19" x14ac:dyDescent="0.2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72"/>
      <c r="L210" s="55"/>
      <c r="M210" s="72"/>
      <c r="N210" s="55"/>
      <c r="O210" s="72"/>
      <c r="P210" s="55"/>
      <c r="Q210" s="55"/>
      <c r="R210" s="55"/>
      <c r="S210" s="55"/>
    </row>
    <row r="211" spans="1:19" x14ac:dyDescent="0.2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72"/>
      <c r="L211" s="55"/>
      <c r="M211" s="72"/>
      <c r="N211" s="55"/>
      <c r="O211" s="72"/>
      <c r="P211" s="55"/>
      <c r="Q211" s="55"/>
      <c r="R211" s="55"/>
      <c r="S211" s="55"/>
    </row>
    <row r="212" spans="1:19" x14ac:dyDescent="0.2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72"/>
      <c r="L212" s="55"/>
      <c r="M212" s="72"/>
      <c r="N212" s="55"/>
      <c r="O212" s="72"/>
      <c r="P212" s="55"/>
      <c r="Q212" s="55"/>
      <c r="R212" s="55"/>
      <c r="S212" s="55"/>
    </row>
    <row r="213" spans="1:19" x14ac:dyDescent="0.2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72"/>
      <c r="L213" s="55"/>
      <c r="M213" s="72"/>
      <c r="N213" s="55"/>
      <c r="O213" s="72"/>
      <c r="P213" s="55"/>
      <c r="Q213" s="55"/>
      <c r="R213" s="55"/>
      <c r="S213" s="55"/>
    </row>
    <row r="214" spans="1:19" x14ac:dyDescent="0.2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72"/>
      <c r="L214" s="55"/>
      <c r="M214" s="72"/>
      <c r="N214" s="55"/>
      <c r="O214" s="72"/>
      <c r="P214" s="55"/>
      <c r="Q214" s="55"/>
      <c r="R214" s="55"/>
      <c r="S214" s="55"/>
    </row>
    <row r="215" spans="1:19" x14ac:dyDescent="0.2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72"/>
      <c r="L215" s="55"/>
      <c r="M215" s="72"/>
      <c r="N215" s="55"/>
      <c r="O215" s="72"/>
      <c r="P215" s="55"/>
      <c r="Q215" s="55"/>
      <c r="R215" s="55"/>
      <c r="S215" s="55"/>
    </row>
    <row r="216" spans="1:19" x14ac:dyDescent="0.2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72"/>
      <c r="L216" s="55"/>
      <c r="M216" s="72"/>
      <c r="N216" s="55"/>
      <c r="O216" s="72"/>
      <c r="P216" s="55"/>
      <c r="Q216" s="55"/>
      <c r="R216" s="55"/>
      <c r="S216" s="55"/>
    </row>
    <row r="217" spans="1:19" x14ac:dyDescent="0.2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72"/>
      <c r="L217" s="55"/>
      <c r="M217" s="72"/>
      <c r="N217" s="55"/>
      <c r="O217" s="72"/>
      <c r="P217" s="55"/>
      <c r="Q217" s="55"/>
      <c r="R217" s="55"/>
      <c r="S217" s="55"/>
    </row>
    <row r="218" spans="1:19" x14ac:dyDescent="0.2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72"/>
      <c r="L218" s="55"/>
      <c r="M218" s="72"/>
      <c r="N218" s="55"/>
      <c r="O218" s="72"/>
      <c r="P218" s="55"/>
      <c r="Q218" s="55"/>
      <c r="R218" s="55"/>
      <c r="S218" s="55"/>
    </row>
    <row r="219" spans="1:19" x14ac:dyDescent="0.2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72"/>
      <c r="L219" s="55"/>
      <c r="M219" s="72"/>
      <c r="N219" s="55"/>
      <c r="O219" s="72"/>
      <c r="P219" s="55"/>
      <c r="Q219" s="55"/>
      <c r="R219" s="55"/>
      <c r="S219" s="55"/>
    </row>
    <row r="220" spans="1:19" x14ac:dyDescent="0.2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72"/>
      <c r="L220" s="55"/>
      <c r="M220" s="72"/>
      <c r="N220" s="55"/>
      <c r="O220" s="72"/>
      <c r="P220" s="55"/>
      <c r="Q220" s="55"/>
      <c r="R220" s="55"/>
      <c r="S220" s="55"/>
    </row>
    <row r="221" spans="1:19" x14ac:dyDescent="0.2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72"/>
      <c r="L221" s="55"/>
      <c r="M221" s="72"/>
      <c r="N221" s="55"/>
      <c r="O221" s="72"/>
      <c r="P221" s="55"/>
      <c r="Q221" s="55"/>
      <c r="R221" s="55"/>
      <c r="S221" s="55"/>
    </row>
    <row r="222" spans="1:19" x14ac:dyDescent="0.2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72"/>
      <c r="L222" s="55"/>
      <c r="M222" s="72"/>
      <c r="N222" s="55"/>
      <c r="O222" s="72"/>
      <c r="P222" s="55"/>
      <c r="Q222" s="55"/>
      <c r="R222" s="55"/>
      <c r="S222" s="55"/>
    </row>
    <row r="223" spans="1:19" x14ac:dyDescent="0.2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72"/>
      <c r="L223" s="55"/>
      <c r="M223" s="72"/>
      <c r="N223" s="55"/>
      <c r="O223" s="72"/>
      <c r="P223" s="55"/>
      <c r="Q223" s="55"/>
      <c r="R223" s="55"/>
      <c r="S223" s="55"/>
    </row>
    <row r="224" spans="1:19" x14ac:dyDescent="0.2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72"/>
      <c r="L224" s="55"/>
      <c r="M224" s="72"/>
      <c r="N224" s="55"/>
      <c r="O224" s="72"/>
      <c r="P224" s="55"/>
      <c r="Q224" s="55"/>
      <c r="R224" s="55"/>
      <c r="S224" s="55"/>
    </row>
    <row r="225" spans="1:19" x14ac:dyDescent="0.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72"/>
      <c r="L225" s="55"/>
      <c r="M225" s="72"/>
      <c r="N225" s="55"/>
      <c r="O225" s="72"/>
      <c r="P225" s="55"/>
      <c r="Q225" s="55"/>
      <c r="R225" s="55"/>
      <c r="S225" s="55"/>
    </row>
    <row r="226" spans="1:19" x14ac:dyDescent="0.2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72"/>
      <c r="L226" s="55"/>
      <c r="M226" s="72"/>
      <c r="N226" s="55"/>
      <c r="O226" s="72"/>
      <c r="P226" s="55"/>
      <c r="Q226" s="55"/>
      <c r="R226" s="55"/>
      <c r="S226" s="55"/>
    </row>
    <row r="227" spans="1:19" x14ac:dyDescent="0.25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72"/>
      <c r="L227" s="55"/>
      <c r="M227" s="72"/>
      <c r="N227" s="55"/>
      <c r="O227" s="72"/>
      <c r="P227" s="55"/>
      <c r="Q227" s="55"/>
      <c r="R227" s="55"/>
      <c r="S227" s="55"/>
    </row>
    <row r="228" spans="1:19" x14ac:dyDescent="0.2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72"/>
      <c r="L228" s="55"/>
      <c r="M228" s="72"/>
      <c r="N228" s="55"/>
      <c r="O228" s="72"/>
      <c r="P228" s="55"/>
      <c r="Q228" s="55"/>
      <c r="R228" s="55"/>
      <c r="S228" s="55"/>
    </row>
    <row r="229" spans="1:19" x14ac:dyDescent="0.2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72"/>
      <c r="L229" s="55"/>
      <c r="M229" s="72"/>
      <c r="N229" s="55"/>
      <c r="O229" s="72"/>
      <c r="P229" s="55"/>
      <c r="Q229" s="55"/>
      <c r="R229" s="55"/>
      <c r="S229" s="55"/>
    </row>
    <row r="230" spans="1:19" x14ac:dyDescent="0.25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72"/>
      <c r="L230" s="55"/>
      <c r="M230" s="72"/>
      <c r="N230" s="55"/>
      <c r="O230" s="72"/>
      <c r="P230" s="55"/>
      <c r="Q230" s="55"/>
      <c r="R230" s="55"/>
      <c r="S230" s="55"/>
    </row>
    <row r="231" spans="1:19" x14ac:dyDescent="0.2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72"/>
      <c r="L231" s="55"/>
      <c r="M231" s="72"/>
      <c r="N231" s="55"/>
      <c r="O231" s="72"/>
      <c r="P231" s="55"/>
      <c r="Q231" s="55"/>
      <c r="R231" s="55"/>
      <c r="S231" s="55"/>
    </row>
    <row r="232" spans="1:19" x14ac:dyDescent="0.2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72"/>
      <c r="L232" s="55"/>
      <c r="M232" s="72"/>
      <c r="N232" s="55"/>
      <c r="O232" s="72"/>
      <c r="P232" s="55"/>
      <c r="Q232" s="55"/>
      <c r="R232" s="55"/>
      <c r="S232" s="55"/>
    </row>
    <row r="233" spans="1:19" x14ac:dyDescent="0.25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72"/>
      <c r="L233" s="55"/>
      <c r="M233" s="72"/>
      <c r="N233" s="55"/>
      <c r="O233" s="72"/>
      <c r="P233" s="55"/>
      <c r="Q233" s="55"/>
      <c r="R233" s="55"/>
      <c r="S233" s="55"/>
    </row>
    <row r="234" spans="1:19" x14ac:dyDescent="0.25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72"/>
      <c r="L234" s="55"/>
      <c r="M234" s="72"/>
      <c r="N234" s="55"/>
      <c r="O234" s="72"/>
      <c r="P234" s="55"/>
      <c r="Q234" s="55"/>
      <c r="R234" s="55"/>
      <c r="S234" s="55"/>
    </row>
    <row r="235" spans="1:19" x14ac:dyDescent="0.2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72"/>
      <c r="L235" s="55"/>
      <c r="M235" s="72"/>
      <c r="N235" s="55"/>
      <c r="O235" s="72"/>
      <c r="P235" s="55"/>
      <c r="Q235" s="55"/>
      <c r="R235" s="55"/>
      <c r="S235" s="55"/>
    </row>
    <row r="236" spans="1:19" x14ac:dyDescent="0.2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72"/>
      <c r="L236" s="55"/>
      <c r="M236" s="72"/>
      <c r="N236" s="55"/>
      <c r="O236" s="72"/>
      <c r="P236" s="55"/>
      <c r="Q236" s="55"/>
      <c r="R236" s="55"/>
      <c r="S236" s="55"/>
    </row>
    <row r="237" spans="1:19" x14ac:dyDescent="0.2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72"/>
      <c r="L237" s="55"/>
      <c r="M237" s="72"/>
      <c r="N237" s="55"/>
      <c r="O237" s="72"/>
      <c r="P237" s="55"/>
      <c r="Q237" s="55"/>
      <c r="R237" s="55"/>
      <c r="S237" s="55"/>
    </row>
    <row r="238" spans="1:19" x14ac:dyDescent="0.25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72"/>
      <c r="L238" s="55"/>
      <c r="M238" s="72"/>
      <c r="N238" s="55"/>
      <c r="O238" s="72"/>
      <c r="P238" s="55"/>
      <c r="Q238" s="55"/>
      <c r="R238" s="55"/>
      <c r="S238" s="55"/>
    </row>
    <row r="239" spans="1:19" x14ac:dyDescent="0.25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72"/>
      <c r="L239" s="55"/>
      <c r="M239" s="72"/>
      <c r="N239" s="55"/>
      <c r="O239" s="72"/>
      <c r="P239" s="55"/>
      <c r="Q239" s="55"/>
      <c r="R239" s="55"/>
      <c r="S239" s="55"/>
    </row>
    <row r="240" spans="1:19" x14ac:dyDescent="0.25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72"/>
      <c r="L240" s="55"/>
      <c r="M240" s="72"/>
      <c r="N240" s="55"/>
      <c r="O240" s="72"/>
      <c r="P240" s="55"/>
      <c r="Q240" s="55"/>
      <c r="R240" s="55"/>
      <c r="S240" s="55"/>
    </row>
    <row r="241" spans="1:19" x14ac:dyDescent="0.25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72"/>
      <c r="L241" s="55"/>
      <c r="M241" s="72"/>
      <c r="N241" s="55"/>
      <c r="O241" s="72"/>
      <c r="P241" s="55"/>
      <c r="Q241" s="55"/>
      <c r="R241" s="55"/>
      <c r="S241" s="55"/>
    </row>
    <row r="242" spans="1:19" x14ac:dyDescent="0.25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72"/>
      <c r="L242" s="55"/>
      <c r="M242" s="72"/>
      <c r="N242" s="55"/>
      <c r="O242" s="72"/>
      <c r="P242" s="55"/>
      <c r="Q242" s="55"/>
      <c r="R242" s="55"/>
      <c r="S242" s="55"/>
    </row>
    <row r="243" spans="1:19" x14ac:dyDescent="0.25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72"/>
      <c r="L243" s="55"/>
      <c r="M243" s="72"/>
      <c r="N243" s="55"/>
      <c r="O243" s="72"/>
      <c r="P243" s="55"/>
      <c r="Q243" s="55"/>
      <c r="R243" s="55"/>
      <c r="S243" s="55"/>
    </row>
    <row r="244" spans="1:19" x14ac:dyDescent="0.25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72"/>
      <c r="L244" s="55"/>
      <c r="M244" s="72"/>
      <c r="N244" s="55"/>
      <c r="O244" s="72"/>
      <c r="P244" s="55"/>
      <c r="Q244" s="55"/>
      <c r="R244" s="55"/>
      <c r="S244" s="55"/>
    </row>
    <row r="245" spans="1:19" x14ac:dyDescent="0.2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72"/>
      <c r="L245" s="55"/>
      <c r="M245" s="72"/>
      <c r="N245" s="55"/>
      <c r="O245" s="72"/>
      <c r="P245" s="55"/>
      <c r="Q245" s="55"/>
      <c r="R245" s="55"/>
      <c r="S245" s="55"/>
    </row>
    <row r="246" spans="1:19" x14ac:dyDescent="0.25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72"/>
      <c r="L246" s="55"/>
      <c r="M246" s="72"/>
      <c r="N246" s="55"/>
      <c r="O246" s="72"/>
      <c r="P246" s="55"/>
      <c r="Q246" s="55"/>
      <c r="R246" s="55"/>
      <c r="S246" s="55"/>
    </row>
    <row r="247" spans="1:19" x14ac:dyDescent="0.25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72"/>
      <c r="L247" s="55"/>
      <c r="M247" s="72"/>
      <c r="N247" s="55"/>
      <c r="O247" s="72"/>
      <c r="P247" s="55"/>
      <c r="Q247" s="55"/>
      <c r="R247" s="55"/>
      <c r="S247" s="55"/>
    </row>
    <row r="248" spans="1:19" x14ac:dyDescent="0.25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72"/>
      <c r="L248" s="55"/>
      <c r="M248" s="72"/>
      <c r="N248" s="55"/>
      <c r="O248" s="72"/>
      <c r="P248" s="55"/>
      <c r="Q248" s="55"/>
      <c r="R248" s="55"/>
      <c r="S248" s="55"/>
    </row>
    <row r="249" spans="1:19" x14ac:dyDescent="0.25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72"/>
      <c r="L249" s="55"/>
      <c r="M249" s="72"/>
      <c r="N249" s="55"/>
      <c r="O249" s="72"/>
      <c r="P249" s="55"/>
      <c r="Q249" s="55"/>
      <c r="R249" s="55"/>
      <c r="S249" s="55"/>
    </row>
    <row r="250" spans="1:19" x14ac:dyDescent="0.25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72"/>
      <c r="L250" s="55"/>
      <c r="M250" s="72"/>
      <c r="N250" s="55"/>
      <c r="O250" s="72"/>
      <c r="P250" s="55"/>
      <c r="Q250" s="55"/>
      <c r="R250" s="55"/>
      <c r="S250" s="55"/>
    </row>
    <row r="251" spans="1:19" x14ac:dyDescent="0.25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72"/>
      <c r="L251" s="55"/>
      <c r="M251" s="72"/>
      <c r="N251" s="55"/>
      <c r="O251" s="72"/>
      <c r="P251" s="55"/>
      <c r="Q251" s="55"/>
      <c r="R251" s="55"/>
      <c r="S251" s="55"/>
    </row>
    <row r="252" spans="1:19" x14ac:dyDescent="0.25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72"/>
      <c r="L252" s="55"/>
      <c r="M252" s="72"/>
      <c r="N252" s="55"/>
      <c r="O252" s="72"/>
      <c r="P252" s="55"/>
      <c r="Q252" s="55"/>
      <c r="R252" s="55"/>
      <c r="S252" s="55"/>
    </row>
    <row r="253" spans="1:19" x14ac:dyDescent="0.25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72"/>
      <c r="L253" s="55"/>
      <c r="M253" s="72"/>
      <c r="N253" s="55"/>
      <c r="O253" s="72"/>
      <c r="P253" s="55"/>
      <c r="Q253" s="55"/>
      <c r="R253" s="55"/>
      <c r="S253" s="55"/>
    </row>
    <row r="254" spans="1:19" x14ac:dyDescent="0.25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72"/>
      <c r="L254" s="55"/>
      <c r="M254" s="72"/>
      <c r="N254" s="55"/>
      <c r="O254" s="72"/>
      <c r="P254" s="55"/>
      <c r="Q254" s="55"/>
      <c r="R254" s="55"/>
      <c r="S254" s="55"/>
    </row>
    <row r="255" spans="1:19" x14ac:dyDescent="0.2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72"/>
      <c r="L255" s="55"/>
      <c r="M255" s="72"/>
      <c r="N255" s="55"/>
      <c r="O255" s="72"/>
      <c r="P255" s="55"/>
      <c r="Q255" s="55"/>
      <c r="R255" s="55"/>
      <c r="S255" s="55"/>
    </row>
    <row r="256" spans="1:19" x14ac:dyDescent="0.25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72"/>
      <c r="L256" s="55"/>
      <c r="M256" s="72"/>
      <c r="N256" s="55"/>
      <c r="O256" s="72"/>
      <c r="P256" s="55"/>
      <c r="Q256" s="55"/>
      <c r="R256" s="55"/>
      <c r="S256" s="55"/>
    </row>
    <row r="257" spans="1:19" x14ac:dyDescent="0.25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72"/>
      <c r="L257" s="55"/>
      <c r="M257" s="72"/>
      <c r="N257" s="55"/>
      <c r="O257" s="72"/>
      <c r="P257" s="55"/>
      <c r="Q257" s="55"/>
      <c r="R257" s="55"/>
      <c r="S257" s="55"/>
    </row>
    <row r="258" spans="1:19" x14ac:dyDescent="0.25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72"/>
      <c r="L258" s="55"/>
      <c r="M258" s="72"/>
      <c r="N258" s="55"/>
      <c r="O258" s="72"/>
      <c r="P258" s="55"/>
      <c r="Q258" s="55"/>
      <c r="R258" s="55"/>
      <c r="S258" s="55"/>
    </row>
    <row r="259" spans="1:19" x14ac:dyDescent="0.25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72"/>
      <c r="L259" s="55"/>
      <c r="M259" s="72"/>
      <c r="N259" s="55"/>
      <c r="O259" s="72"/>
      <c r="P259" s="55"/>
      <c r="Q259" s="55"/>
      <c r="R259" s="55"/>
      <c r="S259" s="55"/>
    </row>
    <row r="260" spans="1:19" x14ac:dyDescent="0.25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72"/>
      <c r="L260" s="55"/>
      <c r="M260" s="72"/>
      <c r="N260" s="55"/>
      <c r="O260" s="72"/>
      <c r="P260" s="55"/>
      <c r="Q260" s="55"/>
      <c r="R260" s="55"/>
      <c r="S260" s="55"/>
    </row>
    <row r="261" spans="1:19" x14ac:dyDescent="0.25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72"/>
      <c r="L261" s="55"/>
      <c r="M261" s="72"/>
      <c r="N261" s="55"/>
      <c r="O261" s="72"/>
      <c r="P261" s="55"/>
      <c r="Q261" s="55"/>
      <c r="R261" s="55"/>
      <c r="S261" s="55"/>
    </row>
    <row r="262" spans="1:19" x14ac:dyDescent="0.25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72"/>
      <c r="L262" s="55"/>
      <c r="M262" s="72"/>
      <c r="N262" s="55"/>
      <c r="O262" s="72"/>
      <c r="P262" s="55"/>
      <c r="Q262" s="55"/>
      <c r="R262" s="55"/>
      <c r="S262" s="55"/>
    </row>
    <row r="263" spans="1:19" x14ac:dyDescent="0.25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72"/>
      <c r="L263" s="55"/>
      <c r="M263" s="72"/>
      <c r="N263" s="55"/>
      <c r="O263" s="72"/>
      <c r="P263" s="55"/>
      <c r="Q263" s="55"/>
      <c r="R263" s="55"/>
      <c r="S263" s="55"/>
    </row>
    <row r="264" spans="1:19" x14ac:dyDescent="0.25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72"/>
      <c r="L264" s="55"/>
      <c r="M264" s="72"/>
      <c r="N264" s="55"/>
      <c r="O264" s="72"/>
      <c r="P264" s="55"/>
      <c r="Q264" s="55"/>
      <c r="R264" s="55"/>
      <c r="S264" s="55"/>
    </row>
    <row r="265" spans="1:19" x14ac:dyDescent="0.2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72"/>
      <c r="L265" s="55"/>
      <c r="M265" s="72"/>
      <c r="N265" s="55"/>
      <c r="O265" s="72"/>
      <c r="P265" s="55"/>
      <c r="Q265" s="55"/>
      <c r="R265" s="55"/>
      <c r="S265" s="55"/>
    </row>
    <row r="266" spans="1:19" x14ac:dyDescent="0.25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72"/>
      <c r="L266" s="55"/>
      <c r="M266" s="72"/>
      <c r="N266" s="55"/>
      <c r="O266" s="72"/>
      <c r="P266" s="55"/>
      <c r="Q266" s="55"/>
      <c r="R266" s="55"/>
      <c r="S266" s="55"/>
    </row>
    <row r="267" spans="1:19" x14ac:dyDescent="0.25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72"/>
      <c r="L267" s="55"/>
      <c r="M267" s="72"/>
      <c r="N267" s="55"/>
      <c r="O267" s="72"/>
      <c r="P267" s="55"/>
      <c r="Q267" s="55"/>
      <c r="R267" s="55"/>
      <c r="S267" s="55"/>
    </row>
    <row r="268" spans="1:19" x14ac:dyDescent="0.25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72"/>
      <c r="L268" s="55"/>
      <c r="M268" s="72"/>
      <c r="N268" s="55"/>
      <c r="O268" s="72"/>
      <c r="P268" s="55"/>
      <c r="Q268" s="55"/>
      <c r="R268" s="55"/>
      <c r="S268" s="55"/>
    </row>
    <row r="269" spans="1:19" x14ac:dyDescent="0.25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72"/>
      <c r="L269" s="55"/>
      <c r="M269" s="72"/>
      <c r="N269" s="55"/>
      <c r="O269" s="72"/>
      <c r="P269" s="55"/>
      <c r="Q269" s="55"/>
      <c r="R269" s="55"/>
      <c r="S269" s="55"/>
    </row>
    <row r="270" spans="1:19" x14ac:dyDescent="0.25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72"/>
      <c r="L270" s="55"/>
      <c r="M270" s="72"/>
      <c r="N270" s="55"/>
      <c r="O270" s="72"/>
      <c r="P270" s="55"/>
      <c r="Q270" s="55"/>
      <c r="R270" s="55"/>
      <c r="S270" s="55"/>
    </row>
    <row r="271" spans="1:19" x14ac:dyDescent="0.25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72"/>
      <c r="L271" s="55"/>
      <c r="M271" s="72"/>
      <c r="N271" s="55"/>
      <c r="O271" s="72"/>
      <c r="P271" s="55"/>
      <c r="Q271" s="55"/>
      <c r="R271" s="55"/>
      <c r="S271" s="55"/>
    </row>
    <row r="272" spans="1:19" x14ac:dyDescent="0.25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72"/>
      <c r="L272" s="55"/>
      <c r="M272" s="72"/>
      <c r="N272" s="55"/>
      <c r="O272" s="72"/>
      <c r="P272" s="55"/>
      <c r="Q272" s="55"/>
      <c r="R272" s="55"/>
      <c r="S272" s="55"/>
    </row>
    <row r="273" spans="1:19" x14ac:dyDescent="0.25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72"/>
      <c r="L273" s="55"/>
      <c r="M273" s="72"/>
      <c r="N273" s="55"/>
      <c r="O273" s="72"/>
      <c r="P273" s="55"/>
      <c r="Q273" s="55"/>
      <c r="R273" s="55"/>
      <c r="S273" s="55"/>
    </row>
    <row r="274" spans="1:19" x14ac:dyDescent="0.25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72"/>
      <c r="L274" s="55"/>
      <c r="M274" s="72"/>
      <c r="N274" s="55"/>
      <c r="O274" s="72"/>
      <c r="P274" s="55"/>
      <c r="Q274" s="55"/>
      <c r="R274" s="55"/>
      <c r="S274" s="55"/>
    </row>
    <row r="275" spans="1:19" x14ac:dyDescent="0.2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72"/>
      <c r="L275" s="55"/>
      <c r="M275" s="72"/>
      <c r="N275" s="55"/>
      <c r="O275" s="72"/>
      <c r="P275" s="55"/>
      <c r="Q275" s="55"/>
      <c r="R275" s="55"/>
      <c r="S275" s="55"/>
    </row>
    <row r="276" spans="1:19" x14ac:dyDescent="0.25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72"/>
      <c r="L276" s="55"/>
      <c r="M276" s="72"/>
      <c r="N276" s="55"/>
      <c r="O276" s="72"/>
      <c r="P276" s="55"/>
      <c r="Q276" s="55"/>
      <c r="R276" s="55"/>
      <c r="S276" s="55"/>
    </row>
    <row r="277" spans="1:19" x14ac:dyDescent="0.25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72"/>
      <c r="L277" s="55"/>
      <c r="M277" s="72"/>
      <c r="N277" s="55"/>
      <c r="O277" s="72"/>
      <c r="P277" s="55"/>
      <c r="Q277" s="55"/>
      <c r="R277" s="55"/>
      <c r="S277" s="55"/>
    </row>
    <row r="278" spans="1:19" x14ac:dyDescent="0.25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72"/>
      <c r="L278" s="55"/>
      <c r="M278" s="72"/>
      <c r="N278" s="55"/>
      <c r="O278" s="72"/>
      <c r="P278" s="55"/>
      <c r="Q278" s="55"/>
      <c r="R278" s="55"/>
      <c r="S278" s="55"/>
    </row>
    <row r="279" spans="1:19" x14ac:dyDescent="0.25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72"/>
      <c r="L279" s="55"/>
      <c r="M279" s="72"/>
      <c r="N279" s="55"/>
      <c r="O279" s="72"/>
      <c r="P279" s="55"/>
      <c r="Q279" s="55"/>
      <c r="R279" s="55"/>
      <c r="S279" s="55"/>
    </row>
    <row r="280" spans="1:19" x14ac:dyDescent="0.25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72"/>
      <c r="L280" s="55"/>
      <c r="M280" s="72"/>
      <c r="N280" s="55"/>
      <c r="O280" s="72"/>
      <c r="P280" s="55"/>
      <c r="Q280" s="55"/>
      <c r="R280" s="55"/>
      <c r="S280" s="55"/>
    </row>
    <row r="281" spans="1:19" x14ac:dyDescent="0.25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72"/>
      <c r="L281" s="55"/>
      <c r="M281" s="72"/>
      <c r="N281" s="55"/>
      <c r="O281" s="72"/>
      <c r="P281" s="55"/>
      <c r="Q281" s="55"/>
      <c r="R281" s="55"/>
      <c r="S281" s="55"/>
    </row>
    <row r="282" spans="1:19" x14ac:dyDescent="0.25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72"/>
      <c r="L282" s="55"/>
      <c r="M282" s="72"/>
      <c r="N282" s="55"/>
      <c r="O282" s="72"/>
      <c r="P282" s="55"/>
      <c r="Q282" s="55"/>
      <c r="R282" s="55"/>
      <c r="S282" s="55"/>
    </row>
    <row r="283" spans="1:19" x14ac:dyDescent="0.25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72"/>
      <c r="L283" s="55"/>
      <c r="M283" s="72"/>
      <c r="N283" s="55"/>
      <c r="O283" s="72"/>
      <c r="P283" s="55"/>
      <c r="Q283" s="55"/>
      <c r="R283" s="55"/>
      <c r="S283" s="55"/>
    </row>
    <row r="284" spans="1:19" x14ac:dyDescent="0.25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72"/>
      <c r="L284" s="55"/>
      <c r="M284" s="72"/>
      <c r="N284" s="55"/>
      <c r="O284" s="72"/>
      <c r="P284" s="55"/>
      <c r="Q284" s="55"/>
      <c r="R284" s="55"/>
      <c r="S284" s="55"/>
    </row>
    <row r="285" spans="1:19" x14ac:dyDescent="0.2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72"/>
      <c r="L285" s="55"/>
      <c r="M285" s="72"/>
      <c r="N285" s="55"/>
      <c r="O285" s="72"/>
      <c r="P285" s="55"/>
      <c r="Q285" s="55"/>
      <c r="R285" s="55"/>
      <c r="S285" s="55"/>
    </row>
    <row r="286" spans="1:19" x14ac:dyDescent="0.25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72"/>
      <c r="L286" s="55"/>
      <c r="M286" s="72"/>
      <c r="N286" s="55"/>
      <c r="O286" s="72"/>
      <c r="P286" s="55"/>
      <c r="Q286" s="55"/>
      <c r="R286" s="55"/>
      <c r="S286" s="55"/>
    </row>
    <row r="287" spans="1:19" x14ac:dyDescent="0.25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72"/>
      <c r="L287" s="55"/>
      <c r="M287" s="72"/>
      <c r="N287" s="55"/>
      <c r="O287" s="72"/>
      <c r="P287" s="55"/>
      <c r="Q287" s="55"/>
      <c r="R287" s="55"/>
      <c r="S287" s="55"/>
    </row>
    <row r="288" spans="1:19" x14ac:dyDescent="0.25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72"/>
      <c r="L288" s="55"/>
      <c r="M288" s="72"/>
      <c r="N288" s="55"/>
      <c r="O288" s="72"/>
      <c r="P288" s="55"/>
      <c r="Q288" s="55"/>
      <c r="R288" s="55"/>
      <c r="S288" s="55"/>
    </row>
    <row r="289" spans="1:19" x14ac:dyDescent="0.25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72"/>
      <c r="L289" s="55"/>
      <c r="M289" s="72"/>
      <c r="N289" s="55"/>
      <c r="O289" s="72"/>
      <c r="P289" s="55"/>
      <c r="Q289" s="55"/>
      <c r="R289" s="55"/>
      <c r="S289" s="55"/>
    </row>
    <row r="290" spans="1:19" x14ac:dyDescent="0.25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72"/>
      <c r="L290" s="55"/>
      <c r="M290" s="72"/>
      <c r="N290" s="55"/>
      <c r="O290" s="72"/>
      <c r="P290" s="55"/>
      <c r="Q290" s="55"/>
      <c r="R290" s="55"/>
      <c r="S290" s="55"/>
    </row>
    <row r="291" spans="1:19" x14ac:dyDescent="0.25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72"/>
      <c r="L291" s="55"/>
      <c r="M291" s="72"/>
      <c r="N291" s="55"/>
      <c r="O291" s="72"/>
      <c r="P291" s="55"/>
      <c r="Q291" s="55"/>
      <c r="R291" s="55"/>
      <c r="S291" s="55"/>
    </row>
    <row r="292" spans="1:19" x14ac:dyDescent="0.25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72"/>
      <c r="L292" s="55"/>
      <c r="M292" s="72"/>
      <c r="N292" s="55"/>
      <c r="O292" s="72"/>
      <c r="P292" s="55"/>
      <c r="Q292" s="55"/>
      <c r="R292" s="55"/>
      <c r="S292" s="55"/>
    </row>
    <row r="293" spans="1:19" x14ac:dyDescent="0.25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72"/>
      <c r="L293" s="55"/>
      <c r="M293" s="72"/>
      <c r="N293" s="55"/>
      <c r="O293" s="72"/>
      <c r="P293" s="55"/>
      <c r="Q293" s="55"/>
      <c r="R293" s="55"/>
      <c r="S293" s="55"/>
    </row>
    <row r="294" spans="1:19" x14ac:dyDescent="0.25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72"/>
      <c r="L294" s="55"/>
      <c r="M294" s="72"/>
      <c r="N294" s="55"/>
      <c r="O294" s="72"/>
      <c r="P294" s="55"/>
      <c r="Q294" s="55"/>
      <c r="R294" s="55"/>
      <c r="S294" s="55"/>
    </row>
    <row r="295" spans="1:19" x14ac:dyDescent="0.2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72"/>
      <c r="L295" s="55"/>
      <c r="M295" s="72"/>
      <c r="N295" s="55"/>
      <c r="O295" s="72"/>
      <c r="P295" s="55"/>
      <c r="Q295" s="55"/>
      <c r="R295" s="55"/>
      <c r="S295" s="55"/>
    </row>
    <row r="296" spans="1:19" x14ac:dyDescent="0.25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72"/>
      <c r="L296" s="55"/>
      <c r="M296" s="72"/>
      <c r="N296" s="55"/>
      <c r="O296" s="72"/>
      <c r="P296" s="55"/>
      <c r="Q296" s="55"/>
      <c r="R296" s="55"/>
      <c r="S296" s="55"/>
    </row>
    <row r="297" spans="1:19" x14ac:dyDescent="0.25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72"/>
      <c r="L297" s="55"/>
      <c r="M297" s="72"/>
      <c r="N297" s="55"/>
      <c r="O297" s="72"/>
      <c r="P297" s="55"/>
      <c r="Q297" s="55"/>
      <c r="R297" s="55"/>
      <c r="S297" s="55"/>
    </row>
    <row r="298" spans="1:19" x14ac:dyDescent="0.25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72"/>
      <c r="L298" s="55"/>
      <c r="M298" s="72"/>
      <c r="N298" s="55"/>
      <c r="O298" s="72"/>
      <c r="P298" s="55"/>
      <c r="Q298" s="55"/>
      <c r="R298" s="55"/>
      <c r="S298" s="55"/>
    </row>
    <row r="299" spans="1:19" x14ac:dyDescent="0.25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72"/>
      <c r="L299" s="55"/>
      <c r="M299" s="72"/>
      <c r="N299" s="55"/>
      <c r="O299" s="72"/>
      <c r="P299" s="55"/>
      <c r="Q299" s="55"/>
      <c r="R299" s="55"/>
      <c r="S299" s="55"/>
    </row>
    <row r="300" spans="1:19" x14ac:dyDescent="0.25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72"/>
      <c r="L300" s="55"/>
      <c r="M300" s="72"/>
      <c r="N300" s="55"/>
      <c r="O300" s="72"/>
      <c r="P300" s="55"/>
      <c r="Q300" s="55"/>
      <c r="R300" s="55"/>
      <c r="S300" s="55"/>
    </row>
    <row r="301" spans="1:19" x14ac:dyDescent="0.25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72"/>
      <c r="L301" s="55"/>
      <c r="M301" s="72"/>
      <c r="N301" s="55"/>
      <c r="O301" s="72"/>
      <c r="P301" s="55"/>
      <c r="Q301" s="55"/>
      <c r="R301" s="55"/>
      <c r="S301" s="55"/>
    </row>
    <row r="302" spans="1:19" x14ac:dyDescent="0.25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72"/>
      <c r="L302" s="55"/>
      <c r="M302" s="72"/>
      <c r="N302" s="55"/>
      <c r="O302" s="72"/>
      <c r="P302" s="55"/>
      <c r="Q302" s="55"/>
      <c r="R302" s="55"/>
      <c r="S302" s="55"/>
    </row>
    <row r="303" spans="1:19" x14ac:dyDescent="0.25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72"/>
      <c r="L303" s="55"/>
      <c r="M303" s="72"/>
      <c r="N303" s="55"/>
      <c r="O303" s="72"/>
      <c r="P303" s="55"/>
      <c r="Q303" s="55"/>
      <c r="R303" s="55"/>
      <c r="S303" s="55"/>
    </row>
    <row r="304" spans="1:19" x14ac:dyDescent="0.25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72"/>
      <c r="L304" s="55"/>
      <c r="M304" s="72"/>
      <c r="N304" s="55"/>
      <c r="O304" s="72"/>
      <c r="P304" s="55"/>
      <c r="Q304" s="55"/>
      <c r="R304" s="55"/>
      <c r="S304" s="55"/>
    </row>
    <row r="305" spans="1:19" x14ac:dyDescent="0.2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72"/>
      <c r="L305" s="55"/>
      <c r="M305" s="72"/>
      <c r="N305" s="55"/>
      <c r="O305" s="72"/>
      <c r="P305" s="55"/>
      <c r="Q305" s="55"/>
      <c r="R305" s="55"/>
      <c r="S305" s="55"/>
    </row>
    <row r="306" spans="1:19" x14ac:dyDescent="0.25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72"/>
      <c r="L306" s="55"/>
      <c r="M306" s="72"/>
      <c r="N306" s="55"/>
      <c r="O306" s="72"/>
      <c r="P306" s="55"/>
      <c r="Q306" s="55"/>
      <c r="R306" s="55"/>
      <c r="S306" s="55"/>
    </row>
    <row r="307" spans="1:19" x14ac:dyDescent="0.25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72"/>
      <c r="L307" s="55"/>
      <c r="M307" s="72"/>
      <c r="N307" s="55"/>
      <c r="O307" s="72"/>
      <c r="P307" s="55"/>
      <c r="Q307" s="55"/>
      <c r="R307" s="55"/>
      <c r="S307" s="55"/>
    </row>
    <row r="308" spans="1:19" x14ac:dyDescent="0.25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72"/>
      <c r="L308" s="55"/>
      <c r="M308" s="72"/>
      <c r="N308" s="55"/>
      <c r="O308" s="72"/>
      <c r="P308" s="55"/>
      <c r="Q308" s="55"/>
      <c r="R308" s="55"/>
      <c r="S308" s="55"/>
    </row>
    <row r="309" spans="1:19" x14ac:dyDescent="0.25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72"/>
      <c r="L309" s="55"/>
      <c r="M309" s="72"/>
      <c r="N309" s="55"/>
      <c r="O309" s="72"/>
      <c r="P309" s="55"/>
      <c r="Q309" s="55"/>
      <c r="R309" s="55"/>
      <c r="S309" s="55"/>
    </row>
    <row r="310" spans="1:19" x14ac:dyDescent="0.25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72"/>
      <c r="L310" s="55"/>
      <c r="M310" s="72"/>
      <c r="N310" s="55"/>
      <c r="O310" s="72"/>
      <c r="P310" s="55"/>
      <c r="Q310" s="55"/>
      <c r="R310" s="55"/>
      <c r="S310" s="55"/>
    </row>
    <row r="311" spans="1:19" x14ac:dyDescent="0.25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72"/>
      <c r="L311" s="55"/>
      <c r="M311" s="72"/>
      <c r="N311" s="55"/>
      <c r="O311" s="72"/>
      <c r="P311" s="55"/>
      <c r="Q311" s="55"/>
      <c r="R311" s="55"/>
      <c r="S311" s="55"/>
    </row>
    <row r="312" spans="1:19" x14ac:dyDescent="0.25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72"/>
      <c r="L312" s="55"/>
      <c r="M312" s="72"/>
      <c r="N312" s="55"/>
      <c r="O312" s="72"/>
      <c r="P312" s="55"/>
      <c r="Q312" s="55"/>
      <c r="R312" s="55"/>
      <c r="S312" s="55"/>
    </row>
    <row r="313" spans="1:19" x14ac:dyDescent="0.25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72"/>
      <c r="L313" s="55"/>
      <c r="M313" s="72"/>
      <c r="N313" s="55"/>
      <c r="O313" s="72"/>
      <c r="P313" s="55"/>
      <c r="Q313" s="55"/>
      <c r="R313" s="55"/>
      <c r="S313" s="55"/>
    </row>
    <row r="314" spans="1:19" x14ac:dyDescent="0.25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72"/>
      <c r="L314" s="55"/>
      <c r="M314" s="72"/>
      <c r="N314" s="55"/>
      <c r="O314" s="72"/>
      <c r="P314" s="55"/>
      <c r="Q314" s="55"/>
      <c r="R314" s="55"/>
      <c r="S314" s="55"/>
    </row>
    <row r="315" spans="1:19" x14ac:dyDescent="0.2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72"/>
      <c r="L315" s="55"/>
      <c r="M315" s="72"/>
      <c r="N315" s="55"/>
      <c r="O315" s="72"/>
      <c r="P315" s="55"/>
      <c r="Q315" s="55"/>
      <c r="R315" s="55"/>
      <c r="S315" s="55"/>
    </row>
    <row r="316" spans="1:19" x14ac:dyDescent="0.25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72"/>
      <c r="L316" s="55"/>
      <c r="M316" s="72"/>
      <c r="N316" s="55"/>
      <c r="O316" s="72"/>
      <c r="P316" s="55"/>
      <c r="Q316" s="55"/>
      <c r="R316" s="55"/>
      <c r="S316" s="55"/>
    </row>
    <row r="317" spans="1:19" x14ac:dyDescent="0.25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72"/>
      <c r="L317" s="55"/>
      <c r="M317" s="72"/>
      <c r="N317" s="55"/>
      <c r="O317" s="72"/>
      <c r="P317" s="55"/>
      <c r="Q317" s="55"/>
      <c r="R317" s="55"/>
      <c r="S317" s="55"/>
    </row>
    <row r="318" spans="1:19" x14ac:dyDescent="0.25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72"/>
      <c r="L318" s="55"/>
      <c r="M318" s="72"/>
      <c r="N318" s="55"/>
      <c r="O318" s="72"/>
      <c r="P318" s="55"/>
      <c r="Q318" s="55"/>
      <c r="R318" s="55"/>
      <c r="S318" s="55"/>
    </row>
    <row r="319" spans="1:19" x14ac:dyDescent="0.25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72"/>
      <c r="L319" s="55"/>
      <c r="M319" s="72"/>
      <c r="N319" s="55"/>
      <c r="O319" s="72"/>
      <c r="P319" s="55"/>
      <c r="Q319" s="55"/>
      <c r="R319" s="55"/>
      <c r="S319" s="55"/>
    </row>
    <row r="320" spans="1:19" x14ac:dyDescent="0.25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72"/>
      <c r="L320" s="55"/>
      <c r="M320" s="72"/>
      <c r="N320" s="55"/>
      <c r="O320" s="72"/>
      <c r="P320" s="55"/>
      <c r="Q320" s="55"/>
      <c r="R320" s="55"/>
      <c r="S320" s="55"/>
    </row>
    <row r="321" spans="1:19" x14ac:dyDescent="0.25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72"/>
      <c r="L321" s="55"/>
      <c r="M321" s="72"/>
      <c r="N321" s="55"/>
      <c r="O321" s="72"/>
      <c r="P321" s="55"/>
      <c r="Q321" s="55"/>
      <c r="R321" s="55"/>
      <c r="S321" s="55"/>
    </row>
    <row r="322" spans="1:19" x14ac:dyDescent="0.25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72"/>
      <c r="L322" s="55"/>
      <c r="M322" s="72"/>
      <c r="N322" s="55"/>
      <c r="O322" s="72"/>
      <c r="P322" s="55"/>
      <c r="Q322" s="55"/>
      <c r="R322" s="55"/>
      <c r="S322" s="55"/>
    </row>
    <row r="323" spans="1:19" x14ac:dyDescent="0.25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72"/>
      <c r="L323" s="55"/>
      <c r="M323" s="72"/>
      <c r="N323" s="55"/>
      <c r="O323" s="72"/>
      <c r="P323" s="55"/>
      <c r="Q323" s="55"/>
      <c r="R323" s="55"/>
      <c r="S323" s="55"/>
    </row>
    <row r="324" spans="1:19" x14ac:dyDescent="0.25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72"/>
      <c r="L324" s="55"/>
      <c r="M324" s="72"/>
      <c r="N324" s="55"/>
      <c r="O324" s="72"/>
      <c r="P324" s="55"/>
      <c r="Q324" s="55"/>
      <c r="R324" s="55"/>
      <c r="S324" s="55"/>
    </row>
    <row r="325" spans="1:19" x14ac:dyDescent="0.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72"/>
      <c r="L325" s="55"/>
      <c r="M325" s="72"/>
      <c r="N325" s="55"/>
      <c r="O325" s="72"/>
      <c r="P325" s="55"/>
      <c r="Q325" s="55"/>
      <c r="R325" s="55"/>
      <c r="S325" s="55"/>
    </row>
    <row r="326" spans="1:19" x14ac:dyDescent="0.25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72"/>
      <c r="L326" s="55"/>
      <c r="M326" s="72"/>
      <c r="N326" s="55"/>
      <c r="O326" s="72"/>
      <c r="P326" s="55"/>
      <c r="Q326" s="55"/>
      <c r="R326" s="55"/>
      <c r="S326" s="55"/>
    </row>
    <row r="327" spans="1:19" x14ac:dyDescent="0.25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72"/>
      <c r="L327" s="55"/>
      <c r="M327" s="72"/>
      <c r="N327" s="55"/>
      <c r="O327" s="72"/>
      <c r="P327" s="55"/>
      <c r="Q327" s="55"/>
      <c r="R327" s="55"/>
      <c r="S327" s="55"/>
    </row>
    <row r="328" spans="1:19" x14ac:dyDescent="0.25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72"/>
      <c r="L328" s="55"/>
      <c r="M328" s="72"/>
      <c r="N328" s="55"/>
      <c r="O328" s="72"/>
      <c r="P328" s="55"/>
      <c r="Q328" s="55"/>
      <c r="R328" s="55"/>
      <c r="S328" s="55"/>
    </row>
    <row r="329" spans="1:19" x14ac:dyDescent="0.25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72"/>
      <c r="L329" s="55"/>
      <c r="M329" s="72"/>
      <c r="N329" s="55"/>
      <c r="O329" s="72"/>
      <c r="P329" s="55"/>
      <c r="Q329" s="55"/>
      <c r="R329" s="55"/>
      <c r="S329" s="55"/>
    </row>
    <row r="330" spans="1:19" x14ac:dyDescent="0.25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72"/>
      <c r="L330" s="55"/>
      <c r="M330" s="72"/>
      <c r="N330" s="55"/>
      <c r="O330" s="72"/>
      <c r="P330" s="55"/>
      <c r="Q330" s="55"/>
      <c r="R330" s="55"/>
      <c r="S330" s="55"/>
    </row>
    <row r="331" spans="1:19" x14ac:dyDescent="0.25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72"/>
      <c r="L331" s="55"/>
      <c r="M331" s="72"/>
      <c r="N331" s="55"/>
      <c r="O331" s="72"/>
      <c r="P331" s="55"/>
      <c r="Q331" s="55"/>
      <c r="R331" s="55"/>
      <c r="S331" s="55"/>
    </row>
    <row r="332" spans="1:19" x14ac:dyDescent="0.25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72"/>
      <c r="L332" s="55"/>
      <c r="M332" s="72"/>
      <c r="N332" s="55"/>
      <c r="O332" s="72"/>
      <c r="P332" s="55"/>
      <c r="Q332" s="55"/>
      <c r="R332" s="55"/>
      <c r="S332" s="55"/>
    </row>
    <row r="333" spans="1:19" x14ac:dyDescent="0.25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72"/>
      <c r="L333" s="55"/>
      <c r="M333" s="72"/>
      <c r="N333" s="55"/>
      <c r="O333" s="72"/>
      <c r="P333" s="55"/>
      <c r="Q333" s="55"/>
      <c r="R333" s="55"/>
      <c r="S333" s="55"/>
    </row>
    <row r="334" spans="1:19" x14ac:dyDescent="0.25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72"/>
      <c r="L334" s="55"/>
      <c r="M334" s="72"/>
      <c r="N334" s="55"/>
      <c r="O334" s="72"/>
      <c r="P334" s="55"/>
      <c r="Q334" s="55"/>
      <c r="R334" s="55"/>
      <c r="S334" s="55"/>
    </row>
    <row r="335" spans="1:19" x14ac:dyDescent="0.2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72"/>
      <c r="L335" s="55"/>
      <c r="M335" s="72"/>
      <c r="N335" s="55"/>
      <c r="O335" s="72"/>
      <c r="P335" s="55"/>
      <c r="Q335" s="55"/>
      <c r="R335" s="55"/>
      <c r="S335" s="55"/>
    </row>
    <row r="336" spans="1:19" x14ac:dyDescent="0.25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72"/>
      <c r="L336" s="55"/>
      <c r="M336" s="72"/>
      <c r="N336" s="55"/>
      <c r="O336" s="72"/>
      <c r="P336" s="55"/>
      <c r="Q336" s="55"/>
      <c r="R336" s="55"/>
      <c r="S336" s="55"/>
    </row>
    <row r="337" spans="1:19" x14ac:dyDescent="0.25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72"/>
      <c r="L337" s="55"/>
      <c r="M337" s="72"/>
      <c r="N337" s="55"/>
      <c r="O337" s="72"/>
      <c r="P337" s="55"/>
      <c r="Q337" s="55"/>
      <c r="R337" s="55"/>
      <c r="S337" s="55"/>
    </row>
    <row r="338" spans="1:19" x14ac:dyDescent="0.25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72"/>
      <c r="L338" s="55"/>
      <c r="M338" s="72"/>
      <c r="N338" s="55"/>
      <c r="O338" s="72"/>
      <c r="P338" s="55"/>
      <c r="Q338" s="55"/>
      <c r="R338" s="55"/>
      <c r="S338" s="55"/>
    </row>
    <row r="339" spans="1:19" x14ac:dyDescent="0.25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72"/>
      <c r="L339" s="55"/>
      <c r="M339" s="72"/>
      <c r="N339" s="55"/>
      <c r="O339" s="72"/>
      <c r="P339" s="55"/>
      <c r="Q339" s="55"/>
      <c r="R339" s="55"/>
      <c r="S339" s="55"/>
    </row>
    <row r="340" spans="1:19" x14ac:dyDescent="0.25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72"/>
      <c r="L340" s="55"/>
      <c r="M340" s="72"/>
      <c r="N340" s="55"/>
      <c r="O340" s="72"/>
      <c r="P340" s="55"/>
      <c r="Q340" s="55"/>
      <c r="R340" s="55"/>
      <c r="S340" s="55"/>
    </row>
    <row r="341" spans="1:19" x14ac:dyDescent="0.25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72"/>
      <c r="L341" s="55"/>
      <c r="M341" s="72"/>
      <c r="N341" s="55"/>
      <c r="O341" s="72"/>
      <c r="P341" s="55"/>
      <c r="Q341" s="55"/>
      <c r="R341" s="55"/>
      <c r="S341" s="55"/>
    </row>
    <row r="342" spans="1:19" x14ac:dyDescent="0.25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72"/>
      <c r="L342" s="55"/>
      <c r="M342" s="72"/>
      <c r="N342" s="55"/>
      <c r="O342" s="72"/>
      <c r="P342" s="55"/>
      <c r="Q342" s="55"/>
      <c r="R342" s="55"/>
      <c r="S342" s="55"/>
    </row>
    <row r="343" spans="1:19" x14ac:dyDescent="0.25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72"/>
      <c r="L343" s="55"/>
      <c r="M343" s="72"/>
      <c r="N343" s="55"/>
      <c r="O343" s="72"/>
      <c r="P343" s="55"/>
      <c r="Q343" s="55"/>
      <c r="R343" s="55"/>
      <c r="S343" s="55"/>
    </row>
    <row r="344" spans="1:19" x14ac:dyDescent="0.25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72"/>
      <c r="L344" s="55"/>
      <c r="M344" s="72"/>
      <c r="N344" s="55"/>
      <c r="O344" s="72"/>
      <c r="P344" s="55"/>
      <c r="Q344" s="55"/>
      <c r="R344" s="55"/>
      <c r="S344" s="55"/>
    </row>
    <row r="345" spans="1:19" x14ac:dyDescent="0.2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72"/>
      <c r="L345" s="55"/>
      <c r="M345" s="72"/>
      <c r="N345" s="55"/>
      <c r="O345" s="72"/>
      <c r="P345" s="55"/>
      <c r="Q345" s="55"/>
      <c r="R345" s="55"/>
      <c r="S345" s="55"/>
    </row>
    <row r="346" spans="1:19" x14ac:dyDescent="0.25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72"/>
      <c r="L346" s="55"/>
      <c r="M346" s="72"/>
      <c r="N346" s="55"/>
      <c r="O346" s="72"/>
      <c r="P346" s="55"/>
      <c r="Q346" s="55"/>
      <c r="R346" s="55"/>
      <c r="S346" s="55"/>
    </row>
    <row r="347" spans="1:19" x14ac:dyDescent="0.25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72"/>
      <c r="L347" s="55"/>
      <c r="M347" s="72"/>
      <c r="N347" s="55"/>
      <c r="O347" s="72"/>
      <c r="P347" s="55"/>
      <c r="Q347" s="55"/>
      <c r="R347" s="55"/>
      <c r="S347" s="55"/>
    </row>
    <row r="348" spans="1:19" x14ac:dyDescent="0.25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72"/>
      <c r="L348" s="55"/>
      <c r="M348" s="72"/>
      <c r="N348" s="55"/>
      <c r="O348" s="72"/>
      <c r="P348" s="55"/>
      <c r="Q348" s="55"/>
      <c r="R348" s="55"/>
      <c r="S348" s="55"/>
    </row>
    <row r="349" spans="1:19" x14ac:dyDescent="0.25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72"/>
      <c r="L349" s="55"/>
      <c r="M349" s="72"/>
      <c r="N349" s="55"/>
      <c r="O349" s="72"/>
      <c r="P349" s="55"/>
      <c r="Q349" s="55"/>
      <c r="R349" s="55"/>
      <c r="S349" s="55"/>
    </row>
    <row r="350" spans="1:19" x14ac:dyDescent="0.25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72"/>
      <c r="L350" s="55"/>
      <c r="M350" s="72"/>
      <c r="N350" s="55"/>
      <c r="O350" s="72"/>
      <c r="P350" s="55"/>
      <c r="Q350" s="55"/>
      <c r="R350" s="55"/>
      <c r="S350" s="55"/>
    </row>
    <row r="351" spans="1:19" x14ac:dyDescent="0.25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72"/>
      <c r="L351" s="55"/>
      <c r="M351" s="72"/>
      <c r="N351" s="55"/>
      <c r="O351" s="72"/>
      <c r="P351" s="55"/>
      <c r="Q351" s="55"/>
      <c r="R351" s="55"/>
      <c r="S351" s="55"/>
    </row>
    <row r="352" spans="1:19" x14ac:dyDescent="0.25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72"/>
      <c r="L352" s="55"/>
      <c r="M352" s="72"/>
      <c r="N352" s="55"/>
      <c r="O352" s="72"/>
      <c r="P352" s="55"/>
      <c r="Q352" s="55"/>
      <c r="R352" s="55"/>
      <c r="S352" s="55"/>
    </row>
    <row r="353" spans="1:19" x14ac:dyDescent="0.25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72"/>
      <c r="L353" s="55"/>
      <c r="M353" s="72"/>
      <c r="N353" s="55"/>
      <c r="O353" s="72"/>
      <c r="P353" s="55"/>
      <c r="Q353" s="55"/>
      <c r="R353" s="55"/>
      <c r="S353" s="55"/>
    </row>
    <row r="354" spans="1:19" x14ac:dyDescent="0.25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72"/>
      <c r="L354" s="55"/>
      <c r="M354" s="72"/>
      <c r="N354" s="55"/>
      <c r="O354" s="72"/>
      <c r="P354" s="55"/>
      <c r="Q354" s="55"/>
      <c r="R354" s="55"/>
      <c r="S354" s="55"/>
    </row>
    <row r="355" spans="1:19" x14ac:dyDescent="0.2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72"/>
      <c r="L355" s="55"/>
      <c r="M355" s="72"/>
      <c r="N355" s="55"/>
      <c r="O355" s="72"/>
      <c r="P355" s="55"/>
      <c r="Q355" s="55"/>
      <c r="R355" s="55"/>
      <c r="S355" s="55"/>
    </row>
    <row r="356" spans="1:19" x14ac:dyDescent="0.25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72"/>
      <c r="L356" s="55"/>
      <c r="M356" s="72"/>
      <c r="N356" s="55"/>
      <c r="O356" s="72"/>
      <c r="P356" s="55"/>
      <c r="Q356" s="55"/>
      <c r="R356" s="55"/>
      <c r="S356" s="55"/>
    </row>
    <row r="357" spans="1:19" x14ac:dyDescent="0.25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72"/>
      <c r="L357" s="55"/>
      <c r="M357" s="72"/>
      <c r="N357" s="55"/>
      <c r="O357" s="72"/>
      <c r="P357" s="55"/>
      <c r="Q357" s="55"/>
      <c r="R357" s="55"/>
      <c r="S357" s="55"/>
    </row>
    <row r="358" spans="1:19" x14ac:dyDescent="0.25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72"/>
      <c r="L358" s="55"/>
      <c r="M358" s="72"/>
      <c r="N358" s="55"/>
      <c r="O358" s="72"/>
      <c r="P358" s="55"/>
      <c r="Q358" s="55"/>
      <c r="R358" s="55"/>
      <c r="S358" s="55"/>
    </row>
    <row r="359" spans="1:19" x14ac:dyDescent="0.25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72"/>
      <c r="L359" s="55"/>
      <c r="M359" s="72"/>
      <c r="N359" s="55"/>
      <c r="O359" s="72"/>
      <c r="P359" s="55"/>
      <c r="Q359" s="55"/>
      <c r="R359" s="55"/>
      <c r="S359" s="55"/>
    </row>
    <row r="360" spans="1:19" x14ac:dyDescent="0.25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72"/>
      <c r="L360" s="55"/>
      <c r="M360" s="72"/>
      <c r="N360" s="55"/>
      <c r="O360" s="72"/>
      <c r="P360" s="55"/>
      <c r="Q360" s="55"/>
      <c r="R360" s="55"/>
      <c r="S360" s="55"/>
    </row>
    <row r="361" spans="1:19" x14ac:dyDescent="0.25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72"/>
      <c r="L361" s="55"/>
      <c r="M361" s="72"/>
      <c r="N361" s="55"/>
      <c r="O361" s="72"/>
      <c r="P361" s="55"/>
      <c r="Q361" s="55"/>
      <c r="R361" s="55"/>
      <c r="S361" s="55"/>
    </row>
    <row r="362" spans="1:19" x14ac:dyDescent="0.25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72"/>
      <c r="L362" s="55"/>
      <c r="M362" s="72"/>
      <c r="N362" s="55"/>
      <c r="O362" s="72"/>
      <c r="P362" s="55"/>
      <c r="Q362" s="55"/>
      <c r="R362" s="55"/>
      <c r="S362" s="55"/>
    </row>
    <row r="363" spans="1:19" x14ac:dyDescent="0.25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72"/>
      <c r="L363" s="55"/>
      <c r="M363" s="72"/>
      <c r="N363" s="55"/>
      <c r="O363" s="72"/>
      <c r="P363" s="55"/>
      <c r="Q363" s="55"/>
      <c r="R363" s="55"/>
      <c r="S363" s="55"/>
    </row>
    <row r="364" spans="1:19" x14ac:dyDescent="0.25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72"/>
      <c r="L364" s="55"/>
      <c r="M364" s="72"/>
      <c r="N364" s="55"/>
      <c r="O364" s="72"/>
      <c r="P364" s="55"/>
      <c r="Q364" s="55"/>
      <c r="R364" s="55"/>
      <c r="S364" s="55"/>
    </row>
    <row r="365" spans="1:19" x14ac:dyDescent="0.2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72"/>
      <c r="L365" s="55"/>
      <c r="M365" s="72"/>
      <c r="N365" s="55"/>
      <c r="O365" s="72"/>
      <c r="P365" s="55"/>
      <c r="Q365" s="55"/>
      <c r="R365" s="55"/>
      <c r="S365" s="55"/>
    </row>
    <row r="366" spans="1:19" x14ac:dyDescent="0.25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72"/>
      <c r="L366" s="55"/>
      <c r="M366" s="72"/>
      <c r="N366" s="55"/>
      <c r="O366" s="72"/>
      <c r="P366" s="55"/>
      <c r="Q366" s="55"/>
      <c r="R366" s="55"/>
      <c r="S366" s="55"/>
    </row>
    <row r="367" spans="1:19" x14ac:dyDescent="0.25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72"/>
      <c r="L367" s="55"/>
      <c r="M367" s="72"/>
      <c r="N367" s="55"/>
      <c r="O367" s="72"/>
      <c r="P367" s="55"/>
      <c r="Q367" s="55"/>
      <c r="R367" s="55"/>
      <c r="S367" s="55"/>
    </row>
    <row r="368" spans="1:19" x14ac:dyDescent="0.25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72"/>
      <c r="L368" s="55"/>
      <c r="M368" s="72"/>
      <c r="N368" s="55"/>
      <c r="O368" s="72"/>
      <c r="P368" s="55"/>
      <c r="Q368" s="55"/>
      <c r="R368" s="55"/>
      <c r="S368" s="55"/>
    </row>
    <row r="369" spans="1:19" x14ac:dyDescent="0.25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72"/>
      <c r="L369" s="55"/>
      <c r="M369" s="72"/>
      <c r="N369" s="55"/>
      <c r="O369" s="72"/>
      <c r="P369" s="55"/>
      <c r="Q369" s="55"/>
      <c r="R369" s="55"/>
      <c r="S369" s="55"/>
    </row>
    <row r="370" spans="1:19" x14ac:dyDescent="0.25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72"/>
      <c r="L370" s="55"/>
      <c r="M370" s="72"/>
      <c r="N370" s="55"/>
      <c r="O370" s="72"/>
      <c r="P370" s="55"/>
      <c r="Q370" s="55"/>
      <c r="R370" s="55"/>
      <c r="S370" s="55"/>
    </row>
    <row r="371" spans="1:19" x14ac:dyDescent="0.25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72"/>
      <c r="L371" s="55"/>
      <c r="M371" s="72"/>
      <c r="N371" s="55"/>
      <c r="O371" s="72"/>
      <c r="P371" s="55"/>
      <c r="Q371" s="55"/>
      <c r="R371" s="55"/>
      <c r="S371" s="55"/>
    </row>
    <row r="372" spans="1:19" x14ac:dyDescent="0.25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72"/>
      <c r="L372" s="55"/>
      <c r="M372" s="72"/>
      <c r="N372" s="55"/>
      <c r="O372" s="72"/>
      <c r="P372" s="55"/>
      <c r="Q372" s="55"/>
      <c r="R372" s="55"/>
      <c r="S372" s="55"/>
    </row>
    <row r="373" spans="1:19" x14ac:dyDescent="0.25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72"/>
      <c r="L373" s="55"/>
      <c r="M373" s="72"/>
      <c r="N373" s="55"/>
      <c r="O373" s="72"/>
      <c r="P373" s="55"/>
      <c r="Q373" s="55"/>
      <c r="R373" s="55"/>
      <c r="S373" s="55"/>
    </row>
    <row r="374" spans="1:19" x14ac:dyDescent="0.25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72"/>
      <c r="L374" s="55"/>
      <c r="M374" s="72"/>
      <c r="N374" s="55"/>
      <c r="O374" s="72"/>
      <c r="P374" s="55"/>
      <c r="Q374" s="55"/>
      <c r="R374" s="55"/>
      <c r="S374" s="55"/>
    </row>
    <row r="375" spans="1:19" x14ac:dyDescent="0.2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72"/>
      <c r="L375" s="55"/>
      <c r="M375" s="72"/>
      <c r="N375" s="55"/>
      <c r="O375" s="72"/>
      <c r="P375" s="55"/>
      <c r="Q375" s="55"/>
      <c r="R375" s="55"/>
      <c r="S375" s="55"/>
    </row>
    <row r="376" spans="1:19" x14ac:dyDescent="0.25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72"/>
      <c r="L376" s="55"/>
      <c r="M376" s="72"/>
      <c r="N376" s="55"/>
      <c r="O376" s="72"/>
      <c r="P376" s="55"/>
      <c r="Q376" s="55"/>
      <c r="R376" s="55"/>
      <c r="S376" s="55"/>
    </row>
    <row r="377" spans="1:19" x14ac:dyDescent="0.25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72"/>
      <c r="L377" s="55"/>
      <c r="M377" s="72"/>
      <c r="N377" s="55"/>
      <c r="O377" s="72"/>
      <c r="P377" s="55"/>
      <c r="Q377" s="55"/>
      <c r="R377" s="55"/>
      <c r="S377" s="55"/>
    </row>
  </sheetData>
  <sheetProtection sheet="1" objects="1" scenarios="1"/>
  <mergeCells count="18">
    <mergeCell ref="D64:E64"/>
    <mergeCell ref="C78:G78"/>
    <mergeCell ref="C80:G80"/>
    <mergeCell ref="D2:F2"/>
    <mergeCell ref="A50:A55"/>
    <mergeCell ref="A57:A61"/>
    <mergeCell ref="A7:A10"/>
    <mergeCell ref="A12:A18"/>
    <mergeCell ref="A20:A21"/>
    <mergeCell ref="A23:A29"/>
    <mergeCell ref="A31:A35"/>
    <mergeCell ref="A37:A48"/>
    <mergeCell ref="K65:L65"/>
    <mergeCell ref="O65:P65"/>
    <mergeCell ref="M65:N65"/>
    <mergeCell ref="K4:L4"/>
    <mergeCell ref="M4:N4"/>
    <mergeCell ref="O4:P4"/>
  </mergeCells>
  <pageMargins left="0.31496062992125984" right="0.35433070866141736" top="0.34" bottom="0.24" header="0.27" footer="0.21"/>
  <pageSetup paperSize="8" scale="60" orientation="landscape" r:id="rId1"/>
  <rowBreaks count="1" manualBreakCount="1">
    <brk id="63" max="16383" man="1"/>
  </rowBreaks>
  <ignoredErrors>
    <ignoredError sqref="L2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P37"/>
  <sheetViews>
    <sheetView zoomScale="85" zoomScaleNormal="85" workbookViewId="0">
      <pane xSplit="10" ySplit="5" topLeftCell="K6" activePane="bottomRight" state="frozen"/>
      <selection pane="topRight" activeCell="J1" sqref="J1"/>
      <selection pane="bottomLeft" activeCell="A5" sqref="A5"/>
      <selection pane="bottomRight" activeCell="B36" sqref="B36"/>
    </sheetView>
  </sheetViews>
  <sheetFormatPr baseColWidth="10" defaultRowHeight="15" x14ac:dyDescent="0.25"/>
  <cols>
    <col min="1" max="1" width="42.140625" customWidth="1"/>
    <col min="2" max="2" width="11.42578125" customWidth="1"/>
    <col min="3" max="3" width="12.140625" customWidth="1"/>
    <col min="5" max="5" width="12.85546875" customWidth="1"/>
    <col min="6" max="6" width="10.5703125" customWidth="1"/>
    <col min="7" max="8" width="12.140625" customWidth="1"/>
    <col min="9" max="9" width="9.85546875" customWidth="1"/>
    <col min="10" max="10" width="11" customWidth="1"/>
    <col min="11" max="11" width="9.5703125" style="60" customWidth="1"/>
    <col min="12" max="12" width="8.42578125" customWidth="1"/>
    <col min="13" max="13" width="10.140625" style="60" customWidth="1"/>
    <col min="14" max="14" width="7.140625" customWidth="1"/>
    <col min="15" max="15" width="9.5703125" style="60" customWidth="1"/>
    <col min="16" max="16" width="7.85546875" customWidth="1"/>
  </cols>
  <sheetData>
    <row r="1" spans="1:16" ht="18.75" x14ac:dyDescent="0.3">
      <c r="A1" s="2" t="str">
        <f>'Bureaux de vote'!A1</f>
        <v>ELECTIONS - RESULTATS DEFINITFS - 2ND TOUR</v>
      </c>
      <c r="B1" s="2"/>
      <c r="C1" s="2"/>
      <c r="D1" s="2"/>
      <c r="E1" s="150">
        <f>'Bureaux de vote'!F1</f>
        <v>43227</v>
      </c>
      <c r="G1" s="2"/>
      <c r="H1" s="2"/>
    </row>
    <row r="2" spans="1:16" ht="18.75" x14ac:dyDescent="0.3">
      <c r="A2" s="2" t="s">
        <v>86</v>
      </c>
      <c r="B2" s="2"/>
      <c r="C2" s="2"/>
      <c r="D2" s="172" t="s">
        <v>83</v>
      </c>
      <c r="E2" s="173"/>
      <c r="F2" s="174"/>
      <c r="G2" s="49">
        <f>'Bureaux de vote'!G2</f>
        <v>237</v>
      </c>
      <c r="H2" s="49"/>
      <c r="I2" s="50">
        <f>G2/G3</f>
        <v>1</v>
      </c>
    </row>
    <row r="3" spans="1:16" ht="18.75" x14ac:dyDescent="0.3">
      <c r="A3" s="2"/>
      <c r="B3" s="2"/>
      <c r="C3" s="2"/>
      <c r="D3" s="52"/>
      <c r="E3" s="52"/>
      <c r="F3" s="52" t="s">
        <v>307</v>
      </c>
      <c r="G3" s="53">
        <f>'Bureaux de vote'!G3</f>
        <v>237</v>
      </c>
      <c r="H3" s="53"/>
      <c r="I3" s="54"/>
    </row>
    <row r="4" spans="1:16" ht="49.5" customHeight="1" x14ac:dyDescent="0.3">
      <c r="A4" s="40"/>
      <c r="B4" s="40"/>
      <c r="C4" s="40"/>
      <c r="D4" s="40"/>
      <c r="E4" s="40"/>
      <c r="F4" s="40"/>
      <c r="G4" s="5"/>
      <c r="H4" s="5"/>
      <c r="I4" s="5"/>
      <c r="J4" s="5"/>
      <c r="K4" s="171" t="str">
        <f>'Bureaux de vote'!K4</f>
        <v>TAVINI HUIRAATIRA</v>
      </c>
      <c r="L4" s="166"/>
      <c r="M4" s="175" t="str">
        <f>'Bureaux de vote'!M4</f>
        <v>TAHOERAA HUIRAATIRA</v>
      </c>
      <c r="N4" s="161"/>
      <c r="O4" s="171" t="str">
        <f>'Bureaux de vote'!O4</f>
        <v>TAPURA HUIRAATIRA</v>
      </c>
      <c r="P4" s="166"/>
    </row>
    <row r="5" spans="1:16" ht="72.75" customHeight="1" x14ac:dyDescent="0.3">
      <c r="A5" s="94"/>
      <c r="B5" s="135" t="str">
        <f>'par communes'!B66</f>
        <v>Nb de Communes</v>
      </c>
      <c r="C5" s="135" t="str">
        <f>'par communes'!C66</f>
        <v>Nb. bureaux de vote</v>
      </c>
      <c r="D5" s="135" t="str">
        <f>'par communes'!D66</f>
        <v xml:space="preserve"> Nb. inscrits</v>
      </c>
      <c r="E5" s="135" t="str">
        <f>'par communes'!E66</f>
        <v>Nb. Votants</v>
      </c>
      <c r="F5" s="135" t="str">
        <f>'par communes'!F66</f>
        <v>Abstention</v>
      </c>
      <c r="G5" s="135" t="str">
        <f>'par communes'!G66</f>
        <v>Taux participation</v>
      </c>
      <c r="H5" s="135" t="s">
        <v>156</v>
      </c>
      <c r="I5" s="135" t="str">
        <f>'par communes'!I66</f>
        <v>Nuls</v>
      </c>
      <c r="J5" s="136" t="str">
        <f>'par communes'!J66</f>
        <v>Nb. Exprimes</v>
      </c>
      <c r="K5" s="125" t="str">
        <f>'par communes'!K66</f>
        <v>Voix Obtenues</v>
      </c>
      <c r="L5" s="101" t="str">
        <f>'par communes'!L66</f>
        <v>%</v>
      </c>
      <c r="M5" s="125" t="str">
        <f>'par communes'!M66</f>
        <v>Voix Obtenues</v>
      </c>
      <c r="N5" s="101" t="str">
        <f>'par communes'!N66</f>
        <v>%</v>
      </c>
      <c r="O5" s="125" t="str">
        <f>'par communes'!O66</f>
        <v>Voix Obtenues</v>
      </c>
      <c r="P5" s="101" t="str">
        <f>'par communes'!P66</f>
        <v>%</v>
      </c>
    </row>
    <row r="6" spans="1:16" x14ac:dyDescent="0.25">
      <c r="A6" s="88" t="str">
        <f>'par communes'!A67</f>
        <v>1ère SECTION DES ÎLES DU VENT</v>
      </c>
      <c r="B6" s="95">
        <f>'par communes'!B67</f>
        <v>4</v>
      </c>
      <c r="C6" s="95">
        <f>'par communes'!C67</f>
        <v>41</v>
      </c>
      <c r="D6" s="95">
        <f>'par communes'!D67</f>
        <v>51712</v>
      </c>
      <c r="E6" s="95">
        <f>'par communes'!E67</f>
        <v>32242</v>
      </c>
      <c r="F6" s="95">
        <f>'par communes'!F67</f>
        <v>19470</v>
      </c>
      <c r="G6" s="96">
        <f>'par communes'!G67</f>
        <v>62.349164603960396</v>
      </c>
      <c r="H6" s="95">
        <f>'par communes'!H67</f>
        <v>379</v>
      </c>
      <c r="I6" s="95">
        <f>'par communes'!I67</f>
        <v>234</v>
      </c>
      <c r="J6" s="95">
        <f>'par communes'!J67</f>
        <v>31629</v>
      </c>
      <c r="K6" s="76">
        <f>'par communes'!K67</f>
        <v>6784</v>
      </c>
      <c r="L6" s="37">
        <f>'par communes'!L67</f>
        <v>21.448670523886307</v>
      </c>
      <c r="M6" s="76">
        <f>'par communes'!M67</f>
        <v>9318</v>
      </c>
      <c r="N6" s="37">
        <f>'par communes'!N67</f>
        <v>29.460305415915773</v>
      </c>
      <c r="O6" s="76">
        <f>'par communes'!O67</f>
        <v>15527</v>
      </c>
      <c r="P6" s="39">
        <f>'par communes'!P67</f>
        <v>49.091024060197917</v>
      </c>
    </row>
    <row r="7" spans="1:16" x14ac:dyDescent="0.25">
      <c r="A7" s="88" t="str">
        <f>'par communes'!A68</f>
        <v>2ème SECTION DES ÎLES DU VENT</v>
      </c>
      <c r="B7" s="95">
        <f>'par communes'!B68</f>
        <v>7</v>
      </c>
      <c r="C7" s="95">
        <f>'par communes'!C68</f>
        <v>51</v>
      </c>
      <c r="D7" s="95">
        <f>'par communes'!D68</f>
        <v>62317</v>
      </c>
      <c r="E7" s="95">
        <f>'par communes'!E68</f>
        <v>38856</v>
      </c>
      <c r="F7" s="95">
        <f>'par communes'!F68</f>
        <v>23461</v>
      </c>
      <c r="G7" s="96">
        <f>'par communes'!G68</f>
        <v>62.352167145401737</v>
      </c>
      <c r="H7" s="95">
        <f>'par communes'!H68</f>
        <v>366</v>
      </c>
      <c r="I7" s="95">
        <f>'par communes'!I68</f>
        <v>289</v>
      </c>
      <c r="J7" s="95">
        <f>'par communes'!J68</f>
        <v>38201</v>
      </c>
      <c r="K7" s="76">
        <f>'par communes'!K68</f>
        <v>8849</v>
      </c>
      <c r="L7" s="37">
        <f>'par communes'!L68</f>
        <v>23.164315070286118</v>
      </c>
      <c r="M7" s="76">
        <f>'par communes'!M68</f>
        <v>10891</v>
      </c>
      <c r="N7" s="37">
        <f>'par communes'!N68</f>
        <v>28.509724876312138</v>
      </c>
      <c r="O7" s="76">
        <f>'par communes'!O68</f>
        <v>18461</v>
      </c>
      <c r="P7" s="37">
        <f>'par communes'!P68</f>
        <v>48.325960053401744</v>
      </c>
    </row>
    <row r="8" spans="1:16" x14ac:dyDescent="0.25">
      <c r="A8" s="88" t="str">
        <f>'par communes'!A69</f>
        <v>3ème SECTION DES ÎLES DU VENT</v>
      </c>
      <c r="B8" s="95">
        <f>'par communes'!B69</f>
        <v>2</v>
      </c>
      <c r="C8" s="95">
        <f>'par communes'!C69</f>
        <v>29</v>
      </c>
      <c r="D8" s="95">
        <f>'par communes'!D69</f>
        <v>37030</v>
      </c>
      <c r="E8" s="95">
        <f>'par communes'!E69</f>
        <v>23911</v>
      </c>
      <c r="F8" s="95">
        <f>'par communes'!F69</f>
        <v>13119</v>
      </c>
      <c r="G8" s="96">
        <f>'par communes'!G69</f>
        <v>64.571968674048065</v>
      </c>
      <c r="H8" s="95">
        <f>'par communes'!H69</f>
        <v>332</v>
      </c>
      <c r="I8" s="95">
        <f>'par communes'!I69</f>
        <v>193</v>
      </c>
      <c r="J8" s="95">
        <f>'par communes'!J69</f>
        <v>23386</v>
      </c>
      <c r="K8" s="76">
        <f>'par communes'!K69</f>
        <v>8833</v>
      </c>
      <c r="L8" s="37">
        <f>'par communes'!L69</f>
        <v>37.770460959548444</v>
      </c>
      <c r="M8" s="76">
        <f>'par communes'!M69</f>
        <v>4372</v>
      </c>
      <c r="N8" s="37">
        <f>'par communes'!N69</f>
        <v>18.694945694004961</v>
      </c>
      <c r="O8" s="76">
        <f>'par communes'!O69</f>
        <v>10181</v>
      </c>
      <c r="P8" s="37">
        <f>'par communes'!P69</f>
        <v>43.534593346446592</v>
      </c>
    </row>
    <row r="9" spans="1:16" x14ac:dyDescent="0.25">
      <c r="A9" s="88" t="str">
        <f>'par communes'!A70</f>
        <v>SECTION DES ÎLES SOUS LE VENT</v>
      </c>
      <c r="B9" s="95">
        <f>'par communes'!B70</f>
        <v>7</v>
      </c>
      <c r="C9" s="95">
        <f>'par communes'!C70</f>
        <v>34</v>
      </c>
      <c r="D9" s="95">
        <f>'par communes'!D70</f>
        <v>28350</v>
      </c>
      <c r="E9" s="95">
        <f>'par communes'!E70</f>
        <v>21271</v>
      </c>
      <c r="F9" s="95">
        <f>'par communes'!F70</f>
        <v>7079</v>
      </c>
      <c r="G9" s="96">
        <f>'par communes'!G70</f>
        <v>75.029982363315696</v>
      </c>
      <c r="H9" s="95">
        <f>'par communes'!H70</f>
        <v>138</v>
      </c>
      <c r="I9" s="95">
        <f>'par communes'!I70</f>
        <v>137</v>
      </c>
      <c r="J9" s="95">
        <f>'par communes'!J70</f>
        <v>20996</v>
      </c>
      <c r="K9" s="76">
        <f>'par communes'!K70</f>
        <v>4344</v>
      </c>
      <c r="L9" s="37">
        <f>'par communes'!L70</f>
        <v>20.689655172413794</v>
      </c>
      <c r="M9" s="76">
        <f>'par communes'!M70</f>
        <v>5316</v>
      </c>
      <c r="N9" s="37">
        <f>'par communes'!N70</f>
        <v>25.319108401600303</v>
      </c>
      <c r="O9" s="76">
        <f>'par communes'!O70</f>
        <v>11336</v>
      </c>
      <c r="P9" s="37">
        <f>'par communes'!P70</f>
        <v>53.991236425985903</v>
      </c>
    </row>
    <row r="10" spans="1:16" x14ac:dyDescent="0.25">
      <c r="A10" s="88" t="str">
        <f>'par communes'!A71</f>
        <v>SECTION DES TUAMOTU OUEST</v>
      </c>
      <c r="B10" s="95">
        <f>'par communes'!B71</f>
        <v>5</v>
      </c>
      <c r="C10" s="95">
        <f>'par communes'!C71</f>
        <v>17</v>
      </c>
      <c r="D10" s="95">
        <f>'par communes'!D71</f>
        <v>7981</v>
      </c>
      <c r="E10" s="95">
        <f>'par communes'!E71</f>
        <v>6119</v>
      </c>
      <c r="F10" s="95">
        <f>'par communes'!F71</f>
        <v>1862</v>
      </c>
      <c r="G10" s="96">
        <f>'par communes'!G71</f>
        <v>76.669590276907655</v>
      </c>
      <c r="H10" s="95">
        <f>'par communes'!H71</f>
        <v>37</v>
      </c>
      <c r="I10" s="95">
        <f>'par communes'!I71</f>
        <v>45</v>
      </c>
      <c r="J10" s="95">
        <f>'par communes'!J71</f>
        <v>6037</v>
      </c>
      <c r="K10" s="76">
        <f>'par communes'!K71</f>
        <v>871</v>
      </c>
      <c r="L10" s="37">
        <f>'par communes'!L71</f>
        <v>14.427695875434818</v>
      </c>
      <c r="M10" s="76">
        <f>'par communes'!M71</f>
        <v>1767</v>
      </c>
      <c r="N10" s="37">
        <f>'par communes'!N71</f>
        <v>29.269504720887856</v>
      </c>
      <c r="O10" s="76">
        <f>'par communes'!O71</f>
        <v>3399</v>
      </c>
      <c r="P10" s="37">
        <f>'par communes'!P71</f>
        <v>56.302799403677326</v>
      </c>
    </row>
    <row r="11" spans="1:16" x14ac:dyDescent="0.25">
      <c r="A11" s="88" t="str">
        <f>'par communes'!A72</f>
        <v>SECTION DES TUAMOTU EST ET GAMBIER</v>
      </c>
      <c r="B11" s="95">
        <f>'par communes'!B72</f>
        <v>12</v>
      </c>
      <c r="C11" s="95">
        <f>'par communes'!C72</f>
        <v>26</v>
      </c>
      <c r="D11" s="95">
        <f>'par communes'!D72</f>
        <v>6053</v>
      </c>
      <c r="E11" s="95">
        <f>'par communes'!E72</f>
        <v>4844</v>
      </c>
      <c r="F11" s="95">
        <f>'par communes'!F72</f>
        <v>1209</v>
      </c>
      <c r="G11" s="96">
        <f>'par communes'!G72</f>
        <v>80.02643317363291</v>
      </c>
      <c r="H11" s="95">
        <f>'par communes'!H72</f>
        <v>16</v>
      </c>
      <c r="I11" s="95">
        <f>'par communes'!I72</f>
        <v>27</v>
      </c>
      <c r="J11" s="95">
        <f>'par communes'!J72</f>
        <v>4801</v>
      </c>
      <c r="K11" s="76">
        <f>'par communes'!K72</f>
        <v>354</v>
      </c>
      <c r="L11" s="37">
        <f>'par communes'!L72</f>
        <v>7.3734638616954795</v>
      </c>
      <c r="M11" s="76">
        <f>'par communes'!M72</f>
        <v>1813</v>
      </c>
      <c r="N11" s="37">
        <f>'par communes'!N72</f>
        <v>37.762966048739841</v>
      </c>
      <c r="O11" s="76">
        <f>'par communes'!O72</f>
        <v>2634</v>
      </c>
      <c r="P11" s="37">
        <f>'par communes'!P72</f>
        <v>54.863570089564675</v>
      </c>
    </row>
    <row r="12" spans="1:16" x14ac:dyDescent="0.25">
      <c r="A12" s="88" t="str">
        <f>'par communes'!A73</f>
        <v>SECTION DES MARQUISES</v>
      </c>
      <c r="B12" s="95">
        <f>'par communes'!B73</f>
        <v>6</v>
      </c>
      <c r="C12" s="95">
        <f>'par communes'!C73</f>
        <v>25</v>
      </c>
      <c r="D12" s="95">
        <f>'par communes'!D73</f>
        <v>7321</v>
      </c>
      <c r="E12" s="95">
        <f>'par communes'!E73</f>
        <v>6102</v>
      </c>
      <c r="F12" s="95">
        <f>'par communes'!F73</f>
        <v>1219</v>
      </c>
      <c r="G12" s="96">
        <f>'par communes'!G73</f>
        <v>83.349269225515641</v>
      </c>
      <c r="H12" s="95">
        <f>'par communes'!H73</f>
        <v>28</v>
      </c>
      <c r="I12" s="95">
        <f>'par communes'!I73</f>
        <v>24</v>
      </c>
      <c r="J12" s="95">
        <f>'par communes'!J73</f>
        <v>6050</v>
      </c>
      <c r="K12" s="76">
        <f>'par communes'!K73</f>
        <v>589</v>
      </c>
      <c r="L12" s="37">
        <f>'par communes'!L73</f>
        <v>9.7355371900826455</v>
      </c>
      <c r="M12" s="76">
        <f>'par communes'!M73</f>
        <v>2285</v>
      </c>
      <c r="N12" s="37">
        <f>'par communes'!N73</f>
        <v>37.768595041322314</v>
      </c>
      <c r="O12" s="76">
        <f>'par communes'!O73</f>
        <v>3176</v>
      </c>
      <c r="P12" s="37">
        <f>'par communes'!P73</f>
        <v>52.495867768595041</v>
      </c>
    </row>
    <row r="13" spans="1:16" x14ac:dyDescent="0.25">
      <c r="A13" s="88" t="str">
        <f>'par communes'!A74</f>
        <v>SECTION DES AUSTRALES</v>
      </c>
      <c r="B13" s="95">
        <f>'par communes'!B74</f>
        <v>5</v>
      </c>
      <c r="C13" s="95">
        <f>'par communes'!C74</f>
        <v>14</v>
      </c>
      <c r="D13" s="95">
        <f>'par communes'!D74</f>
        <v>5732</v>
      </c>
      <c r="E13" s="95">
        <f>'par communes'!E74</f>
        <v>4640</v>
      </c>
      <c r="F13" s="95">
        <f>'par communes'!F74</f>
        <v>1092</v>
      </c>
      <c r="G13" s="96">
        <f>'par communes'!G74</f>
        <v>80.94905792044662</v>
      </c>
      <c r="H13" s="95">
        <f>'par communes'!H74</f>
        <v>11</v>
      </c>
      <c r="I13" s="95">
        <f>'par communes'!I74</f>
        <v>30</v>
      </c>
      <c r="J13" s="95">
        <f>'par communes'!J74</f>
        <v>4599</v>
      </c>
      <c r="K13" s="76">
        <f>'par communes'!K74</f>
        <v>754</v>
      </c>
      <c r="L13" s="37">
        <f>'par communes'!L74</f>
        <v>16.394868449662969</v>
      </c>
      <c r="M13" s="76">
        <f>'par communes'!M74</f>
        <v>1829</v>
      </c>
      <c r="N13" s="37">
        <f>'par communes'!N74</f>
        <v>39.769515111980866</v>
      </c>
      <c r="O13" s="76">
        <f>'par communes'!O74</f>
        <v>2016</v>
      </c>
      <c r="P13" s="37">
        <f>'par communes'!P74</f>
        <v>43.835616438356162</v>
      </c>
    </row>
    <row r="14" spans="1:16" ht="15.75" thickBot="1" x14ac:dyDescent="0.3">
      <c r="A14" s="35"/>
      <c r="B14" s="32"/>
      <c r="C14" s="32"/>
      <c r="D14" s="74"/>
      <c r="E14" s="74"/>
      <c r="F14" s="74"/>
      <c r="G14" s="33"/>
      <c r="H14" s="33"/>
      <c r="I14" s="74"/>
      <c r="J14" s="75"/>
      <c r="K14" s="74"/>
      <c r="L14" s="36"/>
      <c r="M14" s="74"/>
      <c r="N14" s="38"/>
      <c r="O14" s="74"/>
      <c r="P14" s="38"/>
    </row>
    <row r="15" spans="1:16" ht="15.75" thickBot="1" x14ac:dyDescent="0.3">
      <c r="A15" s="41" t="str">
        <f>'par communes'!A76</f>
        <v>CIRCONSCRIPTION POLYNESIE FRANÇAISE</v>
      </c>
      <c r="B15" s="42">
        <f>'par communes'!B76</f>
        <v>48</v>
      </c>
      <c r="C15" s="42">
        <f>'par communes'!C76</f>
        <v>237</v>
      </c>
      <c r="D15" s="42">
        <f>'par communes'!D76</f>
        <v>206496</v>
      </c>
      <c r="E15" s="42">
        <f>'par communes'!E76</f>
        <v>137985</v>
      </c>
      <c r="F15" s="42">
        <f>'par communes'!F76</f>
        <v>68511</v>
      </c>
      <c r="G15" s="43">
        <f>'par communes'!G76</f>
        <v>66.822117619711761</v>
      </c>
      <c r="H15" s="42">
        <f>'par communes'!H76</f>
        <v>1307</v>
      </c>
      <c r="I15" s="42">
        <f>'par communes'!I76</f>
        <v>979</v>
      </c>
      <c r="J15" s="42">
        <f>'par communes'!J76</f>
        <v>135699</v>
      </c>
      <c r="K15" s="61">
        <f>'par communes'!K76</f>
        <v>31378</v>
      </c>
      <c r="L15" s="44">
        <f>'par communes'!L76</f>
        <v>23.12323598552679</v>
      </c>
      <c r="M15" s="61">
        <f>'par communes'!M76</f>
        <v>37591</v>
      </c>
      <c r="N15" s="44">
        <f>'par communes'!N76</f>
        <v>27.701751670977682</v>
      </c>
      <c r="O15" s="61">
        <f>'par communes'!O76</f>
        <v>66730</v>
      </c>
      <c r="P15" s="44">
        <f>'par communes'!P76</f>
        <v>49.175012343495531</v>
      </c>
    </row>
    <row r="16" spans="1:16" s="18" customFormat="1" x14ac:dyDescent="0.25">
      <c r="A16" s="32"/>
      <c r="B16" s="32"/>
      <c r="C16" s="32"/>
      <c r="D16" s="32"/>
      <c r="E16" s="32"/>
      <c r="F16" s="32"/>
      <c r="G16" s="34"/>
      <c r="H16" s="34"/>
      <c r="I16" s="32"/>
      <c r="J16" s="32"/>
      <c r="K16" s="76"/>
      <c r="L16" s="32"/>
      <c r="M16" s="76"/>
      <c r="N16" s="32"/>
      <c r="O16" s="76"/>
      <c r="P16" s="32"/>
    </row>
    <row r="17" spans="1:16" ht="15.75" x14ac:dyDescent="0.25">
      <c r="A17" s="16"/>
      <c r="B17" s="16"/>
      <c r="C17" s="163" t="s">
        <v>152</v>
      </c>
      <c r="D17" s="163"/>
      <c r="E17" s="163"/>
      <c r="F17" s="163"/>
      <c r="G17" s="163"/>
      <c r="H17" s="82">
        <f>E15/D15*100</f>
        <v>66.822117619711761</v>
      </c>
      <c r="J17" s="16"/>
      <c r="K17" s="74"/>
      <c r="L17" s="16"/>
      <c r="M17" s="74"/>
      <c r="N17" s="16"/>
      <c r="O17" s="74"/>
      <c r="P17" s="16"/>
    </row>
    <row r="18" spans="1:16" ht="15.75" x14ac:dyDescent="0.25">
      <c r="A18" s="16"/>
      <c r="B18" s="16"/>
      <c r="C18" s="16"/>
      <c r="D18" s="83"/>
      <c r="E18" s="83"/>
      <c r="F18" s="83"/>
      <c r="G18" s="83"/>
      <c r="H18" s="83"/>
      <c r="I18" s="83"/>
      <c r="J18" s="16"/>
      <c r="K18" s="74"/>
      <c r="L18" s="16"/>
      <c r="M18" s="74"/>
      <c r="N18" s="16"/>
      <c r="O18" s="74"/>
      <c r="P18" s="16"/>
    </row>
    <row r="19" spans="1:16" ht="15.75" x14ac:dyDescent="0.25">
      <c r="A19" s="16"/>
      <c r="B19" s="16"/>
      <c r="C19" s="163" t="s">
        <v>151</v>
      </c>
      <c r="D19" s="163"/>
      <c r="E19" s="163"/>
      <c r="F19" s="163"/>
      <c r="G19" s="163"/>
      <c r="H19" s="82">
        <f>J15/D15*100</f>
        <v>65.715074384007437</v>
      </c>
      <c r="J19" s="16"/>
      <c r="K19" s="74"/>
      <c r="L19" s="16"/>
      <c r="M19" s="74"/>
      <c r="N19" s="16"/>
      <c r="O19" s="74"/>
      <c r="P19" s="16"/>
    </row>
    <row r="20" spans="1:16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77"/>
      <c r="L20" s="15"/>
      <c r="M20" s="77"/>
      <c r="N20" s="15"/>
      <c r="O20" s="77"/>
      <c r="P20" s="15"/>
    </row>
    <row r="37" spans="14:14" x14ac:dyDescent="0.25">
      <c r="N37" s="60"/>
    </row>
  </sheetData>
  <sheetProtection sheet="1" objects="1" scenarios="1"/>
  <mergeCells count="6">
    <mergeCell ref="O4:P4"/>
    <mergeCell ref="C17:G17"/>
    <mergeCell ref="C19:G19"/>
    <mergeCell ref="D2:F2"/>
    <mergeCell ref="K4:L4"/>
    <mergeCell ref="M4:N4"/>
  </mergeCells>
  <pageMargins left="0.17" right="0.26" top="0.74803149606299213" bottom="0.74803149606299213" header="0.31496062992125984" footer="0.31496062992125984"/>
  <pageSetup paperSiz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63"/>
  <sheetViews>
    <sheetView tabSelected="1" zoomScaleNormal="100" workbookViewId="0">
      <selection activeCell="I15" sqref="I15"/>
    </sheetView>
  </sheetViews>
  <sheetFormatPr baseColWidth="10" defaultRowHeight="15" x14ac:dyDescent="0.25"/>
  <cols>
    <col min="1" max="1" width="26.7109375" customWidth="1"/>
    <col min="2" max="2" width="11.140625" customWidth="1"/>
    <col min="3" max="3" width="11.28515625" customWidth="1"/>
    <col min="4" max="5" width="9.28515625" customWidth="1"/>
    <col min="6" max="6" width="9.42578125" customWidth="1"/>
    <col min="7" max="7" width="9.85546875" customWidth="1"/>
    <col min="8" max="8" width="9.7109375" customWidth="1"/>
    <col min="9" max="9" width="13.42578125" customWidth="1"/>
    <col min="10" max="10" width="9.5703125" customWidth="1"/>
    <col min="11" max="11" width="10.85546875" customWidth="1"/>
    <col min="12" max="12" width="10.28515625" customWidth="1"/>
    <col min="13" max="13" width="9.7109375" customWidth="1"/>
    <col min="14" max="14" width="10.140625" customWidth="1"/>
    <col min="15" max="15" width="9.85546875" customWidth="1"/>
    <col min="16" max="16" width="10.85546875" customWidth="1"/>
    <col min="17" max="17" width="8.85546875" customWidth="1"/>
    <col min="18" max="19" width="9.85546875" customWidth="1"/>
  </cols>
  <sheetData>
    <row r="1" spans="1:19" ht="18.75" x14ac:dyDescent="0.3">
      <c r="A1" s="2" t="str">
        <f>'Bureaux de vote'!A1</f>
        <v>ELECTIONS - RESULTATS DEFINITFS - 2ND TOUR</v>
      </c>
      <c r="B1" s="2"/>
      <c r="C1" s="2"/>
      <c r="D1" s="2"/>
      <c r="E1" s="2"/>
      <c r="G1" s="2"/>
      <c r="I1" s="78">
        <f>'Bureaux de vote'!F1</f>
        <v>43227</v>
      </c>
    </row>
    <row r="2" spans="1:19" ht="18.75" x14ac:dyDescent="0.3">
      <c r="A2" s="2" t="s">
        <v>86</v>
      </c>
      <c r="B2" s="2"/>
      <c r="C2" s="2"/>
      <c r="D2" s="178" t="s">
        <v>83</v>
      </c>
      <c r="E2" s="179"/>
      <c r="F2" s="180"/>
      <c r="G2" s="49">
        <f>'Bureaux de vote'!G2</f>
        <v>237</v>
      </c>
      <c r="H2" s="50">
        <f>'par section et circo PF'!I2</f>
        <v>1</v>
      </c>
    </row>
    <row r="3" spans="1:19" ht="18.75" x14ac:dyDescent="0.3">
      <c r="A3" s="2"/>
      <c r="B3" s="2"/>
      <c r="C3" s="2"/>
      <c r="D3" s="52"/>
      <c r="E3" s="52"/>
      <c r="F3" s="52" t="s">
        <v>307</v>
      </c>
      <c r="G3" s="53">
        <f>'Bureaux de vote'!G3</f>
        <v>237</v>
      </c>
      <c r="H3" s="54"/>
    </row>
    <row r="5" spans="1:19" ht="15.75" thickBot="1" x14ac:dyDescent="0.3">
      <c r="A5" s="55"/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spans="1:19" ht="29.25" customHeight="1" thickTop="1" thickBot="1" x14ac:dyDescent="0.3">
      <c r="A6" s="55"/>
      <c r="B6" s="183" t="s">
        <v>105</v>
      </c>
      <c r="C6" s="184"/>
      <c r="D6" s="181" t="s">
        <v>106</v>
      </c>
      <c r="E6" s="182"/>
      <c r="F6" s="181" t="s">
        <v>107</v>
      </c>
      <c r="G6" s="182"/>
      <c r="H6" s="181" t="s">
        <v>108</v>
      </c>
      <c r="I6" s="182"/>
      <c r="J6" s="181" t="s">
        <v>109</v>
      </c>
      <c r="K6" s="182"/>
      <c r="L6" s="181" t="s">
        <v>110</v>
      </c>
      <c r="M6" s="182"/>
      <c r="N6" s="181" t="s">
        <v>111</v>
      </c>
      <c r="O6" s="182"/>
      <c r="P6" s="181" t="s">
        <v>112</v>
      </c>
      <c r="Q6" s="182"/>
      <c r="R6" s="176" t="s">
        <v>114</v>
      </c>
      <c r="S6" s="177"/>
    </row>
    <row r="7" spans="1:19" ht="29.25" customHeight="1" thickTop="1" thickBot="1" x14ac:dyDescent="0.3">
      <c r="A7" s="55"/>
      <c r="B7" s="137" t="s">
        <v>113</v>
      </c>
      <c r="C7" s="138" t="s">
        <v>3</v>
      </c>
      <c r="D7" s="121" t="s">
        <v>113</v>
      </c>
      <c r="E7" s="122" t="s">
        <v>3</v>
      </c>
      <c r="F7" s="121" t="s">
        <v>113</v>
      </c>
      <c r="G7" s="122" t="s">
        <v>3</v>
      </c>
      <c r="H7" s="121" t="s">
        <v>113</v>
      </c>
      <c r="I7" s="122" t="s">
        <v>3</v>
      </c>
      <c r="J7" s="121" t="s">
        <v>113</v>
      </c>
      <c r="K7" s="122" t="s">
        <v>3</v>
      </c>
      <c r="L7" s="121" t="s">
        <v>113</v>
      </c>
      <c r="M7" s="122" t="s">
        <v>3</v>
      </c>
      <c r="N7" s="121" t="s">
        <v>113</v>
      </c>
      <c r="O7" s="122" t="s">
        <v>3</v>
      </c>
      <c r="P7" s="121" t="s">
        <v>113</v>
      </c>
      <c r="Q7" s="122" t="s">
        <v>3</v>
      </c>
      <c r="R7" s="121" t="s">
        <v>113</v>
      </c>
      <c r="S7" s="122" t="s">
        <v>3</v>
      </c>
    </row>
    <row r="8" spans="1:19" ht="32.25" customHeight="1" thickBot="1" x14ac:dyDescent="0.3">
      <c r="A8" s="158" t="str">
        <f>'Bureaux de vote'!K4</f>
        <v>TAVINI HUIRAATIRA</v>
      </c>
      <c r="B8" s="109">
        <f>'par section et circo PF'!K6</f>
        <v>6784</v>
      </c>
      <c r="C8" s="110">
        <f>'par section et circo PF'!L6</f>
        <v>21.448670523886307</v>
      </c>
      <c r="D8" s="109">
        <f>'par section et circo PF'!K7</f>
        <v>8849</v>
      </c>
      <c r="E8" s="110">
        <f>'par section et circo PF'!L7</f>
        <v>23.164315070286118</v>
      </c>
      <c r="F8" s="109">
        <f>'par section et circo PF'!K8</f>
        <v>8833</v>
      </c>
      <c r="G8" s="110">
        <f>'par section et circo PF'!L8</f>
        <v>37.770460959548444</v>
      </c>
      <c r="H8" s="109">
        <f>'par section et circo PF'!K9</f>
        <v>4344</v>
      </c>
      <c r="I8" s="110">
        <f>'par section et circo PF'!L9</f>
        <v>20.689655172413794</v>
      </c>
      <c r="J8" s="109">
        <f>'par section et circo PF'!K10</f>
        <v>871</v>
      </c>
      <c r="K8" s="110">
        <f>'par section et circo PF'!L10</f>
        <v>14.427695875434818</v>
      </c>
      <c r="L8" s="109">
        <f>'par section et circo PF'!K11</f>
        <v>354</v>
      </c>
      <c r="M8" s="110">
        <f>'par section et circo PF'!L11</f>
        <v>7.3734638616954795</v>
      </c>
      <c r="N8" s="109">
        <f>'par section et circo PF'!K12</f>
        <v>589</v>
      </c>
      <c r="O8" s="110">
        <f>'par section et circo PF'!L12</f>
        <v>9.7355371900826455</v>
      </c>
      <c r="P8" s="109">
        <f>'par section et circo PF'!K13</f>
        <v>754</v>
      </c>
      <c r="Q8" s="110">
        <f>'par section et circo PF'!L13</f>
        <v>16.394868449662969</v>
      </c>
      <c r="R8" s="111">
        <f>'par section et circo PF'!K15</f>
        <v>31378</v>
      </c>
      <c r="S8" s="112">
        <f>'par section et circo PF'!L15</f>
        <v>23.12323598552679</v>
      </c>
    </row>
    <row r="9" spans="1:19" ht="29.25" customHeight="1" thickBot="1" x14ac:dyDescent="0.3">
      <c r="A9" s="156" t="str">
        <f>'Bureaux de vote'!M4</f>
        <v>TAHOERAA HUIRAATIRA</v>
      </c>
      <c r="B9" s="113">
        <f>'Bureaux de vote'!M294</f>
        <v>9318</v>
      </c>
      <c r="C9" s="114">
        <f>'par section et circo PF'!N6</f>
        <v>29.460305415915773</v>
      </c>
      <c r="D9" s="113">
        <f>'Bureaux de vote'!M295</f>
        <v>10891</v>
      </c>
      <c r="E9" s="114">
        <f>'par section et circo PF'!N7</f>
        <v>28.509724876312138</v>
      </c>
      <c r="F9" s="113">
        <f>'Bureaux de vote'!M296</f>
        <v>4372</v>
      </c>
      <c r="G9" s="114">
        <f>'par section et circo PF'!N8</f>
        <v>18.694945694004961</v>
      </c>
      <c r="H9" s="113">
        <f>'Bureaux de vote'!M297</f>
        <v>5316</v>
      </c>
      <c r="I9" s="114">
        <f>'par section et circo PF'!N9</f>
        <v>25.319108401600303</v>
      </c>
      <c r="J9" s="113">
        <f>'Bureaux de vote'!M298</f>
        <v>1767</v>
      </c>
      <c r="K9" s="114">
        <f>'par section et circo PF'!N10</f>
        <v>29.269504720887856</v>
      </c>
      <c r="L9" s="113">
        <f>'Bureaux de vote'!M299</f>
        <v>1813</v>
      </c>
      <c r="M9" s="114">
        <f>'par section et circo PF'!N11</f>
        <v>37.762966048739841</v>
      </c>
      <c r="N9" s="113">
        <f>'Bureaux de vote'!M300</f>
        <v>2285</v>
      </c>
      <c r="O9" s="114">
        <f>'par section et circo PF'!N12</f>
        <v>37.768595041322314</v>
      </c>
      <c r="P9" s="113">
        <f>'Bureaux de vote'!M301</f>
        <v>1829</v>
      </c>
      <c r="Q9" s="114">
        <f>'par section et circo PF'!N13</f>
        <v>39.769515111980866</v>
      </c>
      <c r="R9" s="115">
        <f>'par section et circo PF'!M15</f>
        <v>37591</v>
      </c>
      <c r="S9" s="116">
        <f>'par section et circo PF'!N15</f>
        <v>27.701751670977682</v>
      </c>
    </row>
    <row r="10" spans="1:19" ht="32.25" customHeight="1" thickTop="1" thickBot="1" x14ac:dyDescent="0.3">
      <c r="A10" s="157" t="str">
        <f>'Bureaux de vote'!O4</f>
        <v>TAPURA HUIRAATIRA</v>
      </c>
      <c r="B10" s="117">
        <f>'Bureaux de vote'!O294</f>
        <v>15527</v>
      </c>
      <c r="C10" s="118">
        <f>'par section et circo PF'!P6</f>
        <v>49.091024060197917</v>
      </c>
      <c r="D10" s="117">
        <f>'Bureaux de vote'!O295</f>
        <v>18461</v>
      </c>
      <c r="E10" s="118">
        <f>'par section et circo PF'!P7</f>
        <v>48.325960053401744</v>
      </c>
      <c r="F10" s="117">
        <f>'Bureaux de vote'!O296</f>
        <v>10181</v>
      </c>
      <c r="G10" s="118">
        <f>'par section et circo PF'!P8</f>
        <v>43.534593346446592</v>
      </c>
      <c r="H10" s="117">
        <f>'Bureaux de vote'!O297</f>
        <v>11336</v>
      </c>
      <c r="I10" s="118">
        <f>'par section et circo PF'!P9</f>
        <v>53.991236425985903</v>
      </c>
      <c r="J10" s="117">
        <f>'Bureaux de vote'!O298</f>
        <v>3399</v>
      </c>
      <c r="K10" s="118">
        <f>'par section et circo PF'!P10</f>
        <v>56.302799403677326</v>
      </c>
      <c r="L10" s="117">
        <f>'Bureaux de vote'!O299</f>
        <v>2634</v>
      </c>
      <c r="M10" s="118">
        <f>'par section et circo PF'!P11</f>
        <v>54.863570089564675</v>
      </c>
      <c r="N10" s="117">
        <f>'Bureaux de vote'!O300</f>
        <v>3176</v>
      </c>
      <c r="O10" s="118">
        <f>'par section et circo PF'!P12</f>
        <v>52.495867768595041</v>
      </c>
      <c r="P10" s="117">
        <f>'Bureaux de vote'!O301</f>
        <v>2016</v>
      </c>
      <c r="Q10" s="118">
        <f>'par section et circo PF'!P13</f>
        <v>43.835616438356162</v>
      </c>
      <c r="R10" s="119">
        <f>'par section et circo PF'!O15</f>
        <v>66730</v>
      </c>
      <c r="S10" s="120">
        <f>'par section et circo PF'!P15</f>
        <v>49.175012343495531</v>
      </c>
    </row>
    <row r="11" spans="1:19" ht="15.75" thickTop="1" x14ac:dyDescent="0.25"/>
    <row r="13" spans="1:19" ht="15.75" x14ac:dyDescent="0.25">
      <c r="A13" s="55"/>
      <c r="B13" s="163" t="s">
        <v>152</v>
      </c>
      <c r="C13" s="163"/>
      <c r="D13" s="163"/>
      <c r="E13" s="163"/>
      <c r="F13" s="163"/>
      <c r="G13" s="82">
        <f>'Bureaux de vote'!H306</f>
        <v>66.822117619711761</v>
      </c>
      <c r="H13" s="55"/>
      <c r="I13" s="55"/>
      <c r="J13" s="55"/>
      <c r="K13" s="55"/>
    </row>
    <row r="14" spans="1:19" ht="15.75" x14ac:dyDescent="0.25">
      <c r="A14" s="55"/>
      <c r="B14" s="55"/>
      <c r="C14" s="83"/>
      <c r="D14" s="83"/>
      <c r="E14" s="83"/>
      <c r="F14" s="83"/>
      <c r="G14" s="83"/>
      <c r="H14" s="55"/>
      <c r="I14" s="55"/>
      <c r="J14" s="55"/>
      <c r="K14" s="55"/>
    </row>
    <row r="15" spans="1:19" ht="15.75" x14ac:dyDescent="0.25">
      <c r="A15" s="55"/>
      <c r="B15" s="163" t="s">
        <v>151</v>
      </c>
      <c r="C15" s="163"/>
      <c r="D15" s="163"/>
      <c r="E15" s="163"/>
      <c r="F15" s="163"/>
      <c r="G15" s="82">
        <f>'Bureaux de vote'!H308</f>
        <v>65.715074384007437</v>
      </c>
      <c r="H15" s="55"/>
      <c r="I15" s="55"/>
      <c r="J15" s="16"/>
      <c r="K15" s="55"/>
    </row>
    <row r="16" spans="1:19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58" spans="11:19" x14ac:dyDescent="0.25">
      <c r="K58" t="s">
        <v>146</v>
      </c>
    </row>
    <row r="63" spans="11:19" x14ac:dyDescent="0.25">
      <c r="S63" t="s">
        <v>146</v>
      </c>
    </row>
  </sheetData>
  <sheetProtection sheet="1" objects="1" scenarios="1"/>
  <mergeCells count="12">
    <mergeCell ref="B13:F13"/>
    <mergeCell ref="B15:F15"/>
    <mergeCell ref="R6:S6"/>
    <mergeCell ref="D2:F2"/>
    <mergeCell ref="N6:O6"/>
    <mergeCell ref="P6:Q6"/>
    <mergeCell ref="B6:C6"/>
    <mergeCell ref="D6:E6"/>
    <mergeCell ref="F6:G6"/>
    <mergeCell ref="H6:I6"/>
    <mergeCell ref="J6:K6"/>
    <mergeCell ref="L6:M6"/>
  </mergeCells>
  <printOptions horizontalCentered="1" verticalCentered="1"/>
  <pageMargins left="0.70866141732283472" right="0.70866141732283472" top="0.44" bottom="0.52" header="0.31496062992125984" footer="0.31496062992125984"/>
  <pageSetup paperSize="8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E4"/>
  <sheetViews>
    <sheetView workbookViewId="0">
      <selection activeCell="A4" sqref="A4"/>
    </sheetView>
  </sheetViews>
  <sheetFormatPr baseColWidth="10" defaultRowHeight="15" x14ac:dyDescent="0.25"/>
  <sheetData>
    <row r="1" spans="1:5" x14ac:dyDescent="0.25">
      <c r="A1" s="185" t="s">
        <v>147</v>
      </c>
      <c r="B1" s="185"/>
      <c r="C1" s="185"/>
      <c r="D1" s="185"/>
      <c r="E1" s="185"/>
    </row>
    <row r="2" spans="1:5" x14ac:dyDescent="0.25">
      <c r="A2" t="s">
        <v>148</v>
      </c>
    </row>
    <row r="3" spans="1:5" x14ac:dyDescent="0.25">
      <c r="A3" t="s">
        <v>149</v>
      </c>
    </row>
    <row r="4" spans="1:5" x14ac:dyDescent="0.25">
      <c r="A4" t="s">
        <v>150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Export</vt:lpstr>
      <vt:lpstr>DATA</vt:lpstr>
      <vt:lpstr>Bureaux de vote</vt:lpstr>
      <vt:lpstr>par communes</vt:lpstr>
      <vt:lpstr>par section et circo PF</vt:lpstr>
      <vt:lpstr>Par section et circo PF V 2</vt:lpstr>
      <vt:lpstr>Feuil1</vt:lpstr>
      <vt:lpstr>'Bureaux de vote'!Impression_des_titres</vt:lpstr>
      <vt:lpstr>'par section et circo PF'!Impression_des_titres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Capucine MONG YEN</dc:creator>
  <cp:lastModifiedBy>TEIHOARII Sabrina</cp:lastModifiedBy>
  <cp:lastPrinted>2018-04-23T08:35:49Z</cp:lastPrinted>
  <dcterms:created xsi:type="dcterms:W3CDTF">2013-03-22T00:50:25Z</dcterms:created>
  <dcterms:modified xsi:type="dcterms:W3CDTF">2018-05-08T01:16:32Z</dcterms:modified>
</cp:coreProperties>
</file>